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 activeTab="3"/>
  </bookViews>
  <sheets>
    <sheet name="ТГ50" sheetId="1" r:id="rId1"/>
    <sheet name="ТГ100" sheetId="2" r:id="rId2"/>
    <sheet name="ТТЦ50" sheetId="3" r:id="rId3"/>
    <sheet name="ТТЦ100" sheetId="4" r:id="rId4"/>
  </sheets>
  <definedNames>
    <definedName name="_xlnm._FilterDatabase" localSheetId="0" hidden="1">ТГ50!$A$1:$J$35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" i="4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2" i="3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2" i="2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" i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2" i="3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2" i="4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2" i="3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2" i="2"/>
  <c r="H4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2" i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  <c r="K58" i="4" l="1"/>
  <c r="N58" i="4" s="1"/>
  <c r="K57" i="4"/>
  <c r="N57" i="4" s="1"/>
  <c r="K56" i="4"/>
  <c r="N56" i="4" s="1"/>
  <c r="K55" i="4"/>
  <c r="N55" i="4" s="1"/>
  <c r="K54" i="4"/>
  <c r="N54" i="4" s="1"/>
  <c r="K53" i="4"/>
  <c r="N53" i="4" s="1"/>
  <c r="K52" i="4"/>
  <c r="N52" i="4" s="1"/>
  <c r="K51" i="4"/>
  <c r="N51" i="4" s="1"/>
  <c r="K50" i="4"/>
  <c r="N50" i="4" s="1"/>
  <c r="K49" i="4"/>
  <c r="N49" i="4" s="1"/>
  <c r="K48" i="4"/>
  <c r="N48" i="4" s="1"/>
  <c r="K47" i="4"/>
  <c r="N47" i="4" s="1"/>
  <c r="K46" i="4"/>
  <c r="N46" i="4" s="1"/>
  <c r="K45" i="4"/>
  <c r="N45" i="4" s="1"/>
  <c r="K44" i="4"/>
  <c r="N44" i="4" s="1"/>
  <c r="K43" i="4"/>
  <c r="N43" i="4" s="1"/>
  <c r="K42" i="4"/>
  <c r="N42" i="4" s="1"/>
  <c r="K41" i="4"/>
  <c r="N41" i="4" s="1"/>
  <c r="K40" i="4"/>
  <c r="N40" i="4" s="1"/>
  <c r="K39" i="4"/>
  <c r="N39" i="4" s="1"/>
  <c r="K38" i="4"/>
  <c r="N38" i="4" s="1"/>
  <c r="K37" i="4"/>
  <c r="N37" i="4" s="1"/>
  <c r="K36" i="4"/>
  <c r="N36" i="4" s="1"/>
  <c r="K35" i="4"/>
  <c r="N35" i="4" s="1"/>
  <c r="K34" i="4"/>
  <c r="N34" i="4" s="1"/>
  <c r="K33" i="4"/>
  <c r="N33" i="4" s="1"/>
  <c r="K32" i="4"/>
  <c r="N32" i="4" s="1"/>
  <c r="K31" i="4"/>
  <c r="N31" i="4" s="1"/>
  <c r="K30" i="4"/>
  <c r="N30" i="4" s="1"/>
  <c r="K29" i="4"/>
  <c r="N29" i="4" s="1"/>
  <c r="K28" i="4"/>
  <c r="N28" i="4" s="1"/>
  <c r="K27" i="4"/>
  <c r="N27" i="4" s="1"/>
  <c r="K26" i="4"/>
  <c r="N26" i="4" s="1"/>
  <c r="K25" i="4"/>
  <c r="N25" i="4" s="1"/>
  <c r="K24" i="4"/>
  <c r="N24" i="4" s="1"/>
  <c r="K23" i="4"/>
  <c r="N23" i="4" s="1"/>
  <c r="K22" i="4"/>
  <c r="N22" i="4" s="1"/>
  <c r="K21" i="4"/>
  <c r="N21" i="4" s="1"/>
  <c r="K20" i="4"/>
  <c r="N20" i="4" s="1"/>
  <c r="K19" i="4"/>
  <c r="N19" i="4" s="1"/>
  <c r="K18" i="4"/>
  <c r="N18" i="4" s="1"/>
  <c r="K17" i="4"/>
  <c r="N17" i="4" s="1"/>
  <c r="K16" i="4"/>
  <c r="N16" i="4" s="1"/>
  <c r="K15" i="4"/>
  <c r="N15" i="4" s="1"/>
  <c r="K14" i="4"/>
  <c r="N14" i="4" s="1"/>
  <c r="K13" i="4"/>
  <c r="N13" i="4" s="1"/>
  <c r="K12" i="4"/>
  <c r="N12" i="4" s="1"/>
  <c r="K11" i="4"/>
  <c r="N11" i="4" s="1"/>
  <c r="K10" i="4"/>
  <c r="N10" i="4" s="1"/>
  <c r="K9" i="4"/>
  <c r="N9" i="4" s="1"/>
  <c r="K8" i="4"/>
  <c r="N8" i="4" s="1"/>
  <c r="K7" i="4"/>
  <c r="N7" i="4" s="1"/>
  <c r="K6" i="4"/>
  <c r="N6" i="4" s="1"/>
  <c r="K5" i="4"/>
  <c r="N5" i="4" s="1"/>
  <c r="K4" i="4"/>
  <c r="N4" i="4" s="1"/>
  <c r="K3" i="4"/>
  <c r="N3" i="4" s="1"/>
  <c r="K2" i="4"/>
  <c r="N2" i="4" s="1"/>
  <c r="B58" i="4"/>
  <c r="E58" i="4" s="1"/>
  <c r="B57" i="4"/>
  <c r="E57" i="4" s="1"/>
  <c r="B56" i="4"/>
  <c r="E56" i="4" s="1"/>
  <c r="B55" i="4"/>
  <c r="E55" i="4" s="1"/>
  <c r="B54" i="4"/>
  <c r="E54" i="4" s="1"/>
  <c r="B53" i="4"/>
  <c r="E53" i="4" s="1"/>
  <c r="B52" i="4"/>
  <c r="E52" i="4" s="1"/>
  <c r="B51" i="4"/>
  <c r="E51" i="4" s="1"/>
  <c r="B50" i="4"/>
  <c r="E50" i="4" s="1"/>
  <c r="B49" i="4"/>
  <c r="E49" i="4" s="1"/>
  <c r="B48" i="4"/>
  <c r="E48" i="4" s="1"/>
  <c r="B47" i="4"/>
  <c r="E47" i="4" s="1"/>
  <c r="B46" i="4"/>
  <c r="E46" i="4" s="1"/>
  <c r="B45" i="4"/>
  <c r="E45" i="4" s="1"/>
  <c r="B44" i="4"/>
  <c r="E44" i="4" s="1"/>
  <c r="B43" i="4"/>
  <c r="E43" i="4" s="1"/>
  <c r="B42" i="4"/>
  <c r="E42" i="4" s="1"/>
  <c r="B41" i="4"/>
  <c r="E41" i="4" s="1"/>
  <c r="B40" i="4"/>
  <c r="E40" i="4" s="1"/>
  <c r="B39" i="4"/>
  <c r="E39" i="4" s="1"/>
  <c r="B38" i="4"/>
  <c r="E38" i="4" s="1"/>
  <c r="B37" i="4"/>
  <c r="E37" i="4" s="1"/>
  <c r="B36" i="4"/>
  <c r="E36" i="4" s="1"/>
  <c r="B35" i="4"/>
  <c r="E35" i="4" s="1"/>
  <c r="B34" i="4"/>
  <c r="E34" i="4" s="1"/>
  <c r="B33" i="4"/>
  <c r="E33" i="4" s="1"/>
  <c r="B32" i="4"/>
  <c r="E32" i="4" s="1"/>
  <c r="B31" i="4"/>
  <c r="E31" i="4" s="1"/>
  <c r="B30" i="4"/>
  <c r="E30" i="4" s="1"/>
  <c r="B29" i="4"/>
  <c r="E29" i="4" s="1"/>
  <c r="B28" i="4"/>
  <c r="E28" i="4" s="1"/>
  <c r="B27" i="4"/>
  <c r="E27" i="4" s="1"/>
  <c r="B26" i="4"/>
  <c r="E26" i="4" s="1"/>
  <c r="B25" i="4"/>
  <c r="E25" i="4" s="1"/>
  <c r="B24" i="4"/>
  <c r="E24" i="4" s="1"/>
  <c r="B23" i="4"/>
  <c r="E23" i="4" s="1"/>
  <c r="B22" i="4"/>
  <c r="E22" i="4" s="1"/>
  <c r="B21" i="4"/>
  <c r="E21" i="4" s="1"/>
  <c r="B20" i="4"/>
  <c r="E20" i="4" s="1"/>
  <c r="B19" i="4"/>
  <c r="E19" i="4" s="1"/>
  <c r="B18" i="4"/>
  <c r="E18" i="4" s="1"/>
  <c r="B17" i="4"/>
  <c r="E17" i="4" s="1"/>
  <c r="B16" i="4"/>
  <c r="E16" i="4" s="1"/>
  <c r="B15" i="4"/>
  <c r="E15" i="4" s="1"/>
  <c r="B14" i="4"/>
  <c r="E14" i="4" s="1"/>
  <c r="B13" i="4"/>
  <c r="E13" i="4" s="1"/>
  <c r="B12" i="4"/>
  <c r="E12" i="4" s="1"/>
  <c r="B11" i="4"/>
  <c r="E11" i="4" s="1"/>
  <c r="B10" i="4"/>
  <c r="E10" i="4" s="1"/>
  <c r="B9" i="4"/>
  <c r="E9" i="4" s="1"/>
  <c r="B8" i="4"/>
  <c r="E8" i="4" s="1"/>
  <c r="B7" i="4"/>
  <c r="E7" i="4" s="1"/>
  <c r="B6" i="4"/>
  <c r="E6" i="4" s="1"/>
  <c r="B5" i="4"/>
  <c r="E5" i="4" s="1"/>
  <c r="B4" i="4"/>
  <c r="E4" i="4" s="1"/>
  <c r="B3" i="4"/>
  <c r="E3" i="4" s="1"/>
  <c r="B2" i="4"/>
  <c r="E2" i="4" s="1"/>
  <c r="K58" i="3"/>
  <c r="N58" i="3" s="1"/>
  <c r="K57" i="3"/>
  <c r="N57" i="3" s="1"/>
  <c r="K56" i="3"/>
  <c r="N56" i="3" s="1"/>
  <c r="K55" i="3"/>
  <c r="N55" i="3" s="1"/>
  <c r="K54" i="3"/>
  <c r="N54" i="3" s="1"/>
  <c r="K53" i="3"/>
  <c r="N53" i="3" s="1"/>
  <c r="K52" i="3"/>
  <c r="N52" i="3" s="1"/>
  <c r="K51" i="3"/>
  <c r="N51" i="3" s="1"/>
  <c r="K50" i="3"/>
  <c r="N50" i="3" s="1"/>
  <c r="K49" i="3"/>
  <c r="N49" i="3" s="1"/>
  <c r="K48" i="3"/>
  <c r="N48" i="3" s="1"/>
  <c r="K47" i="3"/>
  <c r="N47" i="3" s="1"/>
  <c r="K46" i="3"/>
  <c r="N46" i="3" s="1"/>
  <c r="K45" i="3"/>
  <c r="N45" i="3" s="1"/>
  <c r="K44" i="3"/>
  <c r="N44" i="3" s="1"/>
  <c r="K43" i="3"/>
  <c r="N43" i="3" s="1"/>
  <c r="K42" i="3"/>
  <c r="N42" i="3" s="1"/>
  <c r="K41" i="3"/>
  <c r="N41" i="3" s="1"/>
  <c r="K40" i="3"/>
  <c r="N40" i="3" s="1"/>
  <c r="K39" i="3"/>
  <c r="N39" i="3" s="1"/>
  <c r="K38" i="3"/>
  <c r="N38" i="3" s="1"/>
  <c r="K37" i="3"/>
  <c r="N37" i="3" s="1"/>
  <c r="K36" i="3"/>
  <c r="N36" i="3" s="1"/>
  <c r="K35" i="3"/>
  <c r="N35" i="3" s="1"/>
  <c r="K34" i="3"/>
  <c r="N34" i="3" s="1"/>
  <c r="K33" i="3"/>
  <c r="N33" i="3" s="1"/>
  <c r="K32" i="3"/>
  <c r="N32" i="3" s="1"/>
  <c r="K31" i="3"/>
  <c r="N31" i="3" s="1"/>
  <c r="K30" i="3"/>
  <c r="N30" i="3" s="1"/>
  <c r="K29" i="3"/>
  <c r="N29" i="3" s="1"/>
  <c r="K28" i="3"/>
  <c r="N28" i="3" s="1"/>
  <c r="K27" i="3"/>
  <c r="N27" i="3" s="1"/>
  <c r="K26" i="3"/>
  <c r="N26" i="3" s="1"/>
  <c r="K25" i="3"/>
  <c r="N25" i="3" s="1"/>
  <c r="K24" i="3"/>
  <c r="N24" i="3" s="1"/>
  <c r="K23" i="3"/>
  <c r="N23" i="3" s="1"/>
  <c r="K22" i="3"/>
  <c r="N22" i="3" s="1"/>
  <c r="K21" i="3"/>
  <c r="N21" i="3" s="1"/>
  <c r="K20" i="3"/>
  <c r="N20" i="3" s="1"/>
  <c r="K19" i="3"/>
  <c r="N19" i="3" s="1"/>
  <c r="K18" i="3"/>
  <c r="N18" i="3" s="1"/>
  <c r="K17" i="3"/>
  <c r="N17" i="3" s="1"/>
  <c r="K16" i="3"/>
  <c r="N16" i="3" s="1"/>
  <c r="K15" i="3"/>
  <c r="N15" i="3" s="1"/>
  <c r="K14" i="3"/>
  <c r="N14" i="3" s="1"/>
  <c r="K13" i="3"/>
  <c r="N13" i="3" s="1"/>
  <c r="K12" i="3"/>
  <c r="N12" i="3" s="1"/>
  <c r="K11" i="3"/>
  <c r="N11" i="3" s="1"/>
  <c r="K10" i="3"/>
  <c r="N10" i="3" s="1"/>
  <c r="K9" i="3"/>
  <c r="N9" i="3" s="1"/>
  <c r="K8" i="3"/>
  <c r="N8" i="3" s="1"/>
  <c r="K7" i="3"/>
  <c r="N7" i="3" s="1"/>
  <c r="K6" i="3"/>
  <c r="N6" i="3" s="1"/>
  <c r="K5" i="3"/>
  <c r="N5" i="3" s="1"/>
  <c r="K4" i="3"/>
  <c r="N4" i="3" s="1"/>
  <c r="K3" i="3"/>
  <c r="N3" i="3" s="1"/>
  <c r="K2" i="3"/>
  <c r="N2" i="3" s="1"/>
  <c r="B58" i="3"/>
  <c r="E58" i="3" s="1"/>
  <c r="B57" i="3"/>
  <c r="E57" i="3" s="1"/>
  <c r="B56" i="3"/>
  <c r="E56" i="3" s="1"/>
  <c r="B55" i="3"/>
  <c r="E55" i="3" s="1"/>
  <c r="B54" i="3"/>
  <c r="E54" i="3" s="1"/>
  <c r="B53" i="3"/>
  <c r="E53" i="3" s="1"/>
  <c r="B52" i="3"/>
  <c r="E52" i="3" s="1"/>
  <c r="B51" i="3"/>
  <c r="E51" i="3" s="1"/>
  <c r="B50" i="3"/>
  <c r="E50" i="3" s="1"/>
  <c r="B49" i="3"/>
  <c r="E49" i="3" s="1"/>
  <c r="B48" i="3"/>
  <c r="E48" i="3" s="1"/>
  <c r="B47" i="3"/>
  <c r="E47" i="3" s="1"/>
  <c r="B46" i="3"/>
  <c r="E46" i="3" s="1"/>
  <c r="B45" i="3"/>
  <c r="E45" i="3" s="1"/>
  <c r="B44" i="3"/>
  <c r="E44" i="3" s="1"/>
  <c r="B43" i="3"/>
  <c r="E43" i="3" s="1"/>
  <c r="B42" i="3"/>
  <c r="E42" i="3" s="1"/>
  <c r="B41" i="3"/>
  <c r="E41" i="3" s="1"/>
  <c r="B40" i="3"/>
  <c r="E40" i="3" s="1"/>
  <c r="B39" i="3"/>
  <c r="E39" i="3" s="1"/>
  <c r="B38" i="3"/>
  <c r="E38" i="3" s="1"/>
  <c r="B37" i="3"/>
  <c r="E37" i="3" s="1"/>
  <c r="B36" i="3"/>
  <c r="E36" i="3" s="1"/>
  <c r="B35" i="3"/>
  <c r="E35" i="3" s="1"/>
  <c r="B34" i="3"/>
  <c r="E34" i="3" s="1"/>
  <c r="B33" i="3"/>
  <c r="E33" i="3" s="1"/>
  <c r="B32" i="3"/>
  <c r="E32" i="3" s="1"/>
  <c r="B31" i="3"/>
  <c r="E31" i="3" s="1"/>
  <c r="B30" i="3"/>
  <c r="E30" i="3" s="1"/>
  <c r="B29" i="3"/>
  <c r="E29" i="3" s="1"/>
  <c r="B28" i="3"/>
  <c r="E28" i="3" s="1"/>
  <c r="B27" i="3"/>
  <c r="E27" i="3" s="1"/>
  <c r="B26" i="3"/>
  <c r="E26" i="3" s="1"/>
  <c r="B25" i="3"/>
  <c r="E25" i="3" s="1"/>
  <c r="B24" i="3"/>
  <c r="E24" i="3" s="1"/>
  <c r="B23" i="3"/>
  <c r="E23" i="3" s="1"/>
  <c r="B22" i="3"/>
  <c r="E22" i="3" s="1"/>
  <c r="B21" i="3"/>
  <c r="E21" i="3" s="1"/>
  <c r="B20" i="3"/>
  <c r="E20" i="3" s="1"/>
  <c r="B19" i="3"/>
  <c r="E19" i="3" s="1"/>
  <c r="B18" i="3"/>
  <c r="E18" i="3" s="1"/>
  <c r="B17" i="3"/>
  <c r="E17" i="3" s="1"/>
  <c r="B16" i="3"/>
  <c r="E16" i="3" s="1"/>
  <c r="B15" i="3"/>
  <c r="E15" i="3" s="1"/>
  <c r="B14" i="3"/>
  <c r="E14" i="3" s="1"/>
  <c r="B13" i="3"/>
  <c r="E13" i="3" s="1"/>
  <c r="B12" i="3"/>
  <c r="E12" i="3" s="1"/>
  <c r="B11" i="3"/>
  <c r="E11" i="3" s="1"/>
  <c r="B10" i="3"/>
  <c r="E10" i="3" s="1"/>
  <c r="B9" i="3"/>
  <c r="E9" i="3" s="1"/>
  <c r="B8" i="3"/>
  <c r="E8" i="3" s="1"/>
  <c r="B7" i="3"/>
  <c r="E7" i="3" s="1"/>
  <c r="B6" i="3"/>
  <c r="E6" i="3" s="1"/>
  <c r="B5" i="3"/>
  <c r="E5" i="3" s="1"/>
  <c r="B4" i="3"/>
  <c r="E4" i="3" s="1"/>
  <c r="B3" i="3"/>
  <c r="E3" i="3" s="1"/>
  <c r="B2" i="3"/>
  <c r="E2" i="3" s="1"/>
  <c r="Q18" i="2"/>
  <c r="P18" i="2"/>
  <c r="Q17" i="2"/>
  <c r="R17" i="2" s="1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R9" i="2" s="1"/>
  <c r="P9" i="2"/>
  <c r="Q8" i="2"/>
  <c r="R8" i="2" s="1"/>
  <c r="P8" i="2"/>
  <c r="Q7" i="2"/>
  <c r="P7" i="2"/>
  <c r="Q6" i="2"/>
  <c r="P6" i="2"/>
  <c r="Q5" i="2"/>
  <c r="R5" i="2" s="1"/>
  <c r="P5" i="2"/>
  <c r="Q4" i="2"/>
  <c r="P4" i="2"/>
  <c r="Q3" i="2"/>
  <c r="P3" i="2"/>
  <c r="Q2" i="2"/>
  <c r="P2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R3" i="2" l="1"/>
  <c r="R16" i="2"/>
  <c r="R11" i="2"/>
  <c r="R4" i="2"/>
  <c r="R12" i="2"/>
  <c r="R7" i="2"/>
  <c r="R15" i="2"/>
  <c r="R13" i="2"/>
  <c r="R2" i="2"/>
  <c r="R6" i="2"/>
  <c r="R10" i="2"/>
  <c r="R14" i="2"/>
  <c r="R18" i="2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R12" i="1" l="1"/>
  <c r="R13" i="1"/>
  <c r="R16" i="1"/>
  <c r="R11" i="1"/>
  <c r="R17" i="1"/>
  <c r="R9" i="1"/>
  <c r="R10" i="1"/>
  <c r="R2" i="1"/>
  <c r="R3" i="1"/>
  <c r="R5" i="1"/>
  <c r="R6" i="1"/>
  <c r="R18" i="1"/>
  <c r="R7" i="1"/>
  <c r="R14" i="1"/>
  <c r="R15" i="1"/>
  <c r="R8" i="1"/>
  <c r="R4" i="1"/>
</calcChain>
</file>

<file path=xl/sharedStrings.xml><?xml version="1.0" encoding="utf-8"?>
<sst xmlns="http://schemas.openxmlformats.org/spreadsheetml/2006/main" count="436" uniqueCount="46">
  <si>
    <t>Крашеные</t>
  </si>
  <si>
    <t>Цинк</t>
  </si>
  <si>
    <t>Тип</t>
  </si>
  <si>
    <t>Длина</t>
  </si>
  <si>
    <t>Наименование</t>
  </si>
  <si>
    <t>Розница</t>
  </si>
  <si>
    <t>Опт</t>
  </si>
  <si>
    <t>Новый опт</t>
  </si>
  <si>
    <t>ТГ-50-4</t>
  </si>
  <si>
    <t>ТГ-50-5</t>
  </si>
  <si>
    <t>ТГ-50-6</t>
  </si>
  <si>
    <t>ТГ-50-7</t>
  </si>
  <si>
    <t>ТГ-50-8</t>
  </si>
  <si>
    <t>ТГ-50-9</t>
  </si>
  <si>
    <t>ТГ-50-10</t>
  </si>
  <si>
    <t>ТГ-50-11</t>
  </si>
  <si>
    <t>ТГ-50-12</t>
  </si>
  <si>
    <t>ТГ-50-13</t>
  </si>
  <si>
    <t>ТГ-50-14</t>
  </si>
  <si>
    <t>ТГ-50-15</t>
  </si>
  <si>
    <t>ТГ-50-16</t>
  </si>
  <si>
    <t>ТГ-50-17</t>
  </si>
  <si>
    <t>ТГ-50-18</t>
  </si>
  <si>
    <t>ТГ-50-19</t>
  </si>
  <si>
    <t>ТГ-50-20</t>
  </si>
  <si>
    <t>Артикул</t>
  </si>
  <si>
    <t>ТГ-100-4</t>
  </si>
  <si>
    <t>ТГ-100-5</t>
  </si>
  <si>
    <t>ТГ-100-6</t>
  </si>
  <si>
    <t>ТГ-100-7</t>
  </si>
  <si>
    <t>ТГ-100-8</t>
  </si>
  <si>
    <t>ТГ-100-9</t>
  </si>
  <si>
    <t>ТГ-100-10</t>
  </si>
  <si>
    <t>ТГ-100-11</t>
  </si>
  <si>
    <t>ТГ-100-12</t>
  </si>
  <si>
    <t>ТГ-100-13</t>
  </si>
  <si>
    <t>ТГ-100-14</t>
  </si>
  <si>
    <t>ТГ-100-15</t>
  </si>
  <si>
    <t>ТГ-100-16</t>
  </si>
  <si>
    <t>ТГ-100-17</t>
  </si>
  <si>
    <t>ТГ-100-18</t>
  </si>
  <si>
    <t>ТГ-100-19</t>
  </si>
  <si>
    <t>ТГ-100-20</t>
  </si>
  <si>
    <t>Произв</t>
  </si>
  <si>
    <t>Розница с НДС</t>
  </si>
  <si>
    <t>Опт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</si>
</sst>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3" borderId="1" xfId="0" applyNumberFormat="1" applyFill="1" applyBorder="1" applyAlignment="1" applyProtection="1">
      <alignment horizontal="center" vertical="center" wrapText="1"/>
      <protection locked="0" hidden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3" fontId="0" fillId="0" borderId="0" xfId="0" applyNumberFormat="1" applyAlignment="1" applyProtection="1">
      <alignment horizontal="center" vertical="center"/>
      <protection locked="0" hidden="1"/>
    </xf>
    <xf numFmtId="0" fontId="0" fillId="3" borderId="1" xfId="0" applyFill="1" applyBorder="1" applyAlignment="1" applyProtection="1">
      <alignment horizontal="center" vertical="center"/>
      <protection locked="0" hidden="1"/>
    </xf>
    <xf numFmtId="3" fontId="0" fillId="3" borderId="1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E1" workbookViewId="0">
      <pane ySplit="1" topLeftCell="A2" activePane="bottomLeft" state="frozen"/>
      <selection pane="bottomLeft" activeCell="I4" sqref="A1:XFD1048576"/>
    </sheetView>
  </sheetViews>
  <sheetFormatPr defaultRowHeight="14.5" x14ac:dyDescent="0.35"/>
  <cols>
    <col min="1" max="1" width="10.7265625" style="10" bestFit="1" customWidth="1"/>
    <col min="2" max="2" width="10.26953125" style="11" customWidth="1"/>
    <col min="3" max="3" width="8.90625" style="11" customWidth="1"/>
    <col min="4" max="4" width="5.90625" style="11" customWidth="1"/>
    <col min="5" max="5" width="36.7265625" style="12" customWidth="1"/>
    <col min="6" max="7" width="10.1796875" style="3" hidden="1" customWidth="1"/>
    <col min="8" max="9" width="11.90625" style="3" customWidth="1"/>
    <col min="10" max="10" width="10.7265625" style="3" hidden="1" customWidth="1"/>
    <col min="11" max="11" width="8.7265625" style="10"/>
    <col min="12" max="12" width="7.90625" style="10" customWidth="1"/>
    <col min="13" max="13" width="8.7265625" style="10"/>
    <col min="14" max="14" width="7.36328125" style="10" customWidth="1"/>
    <col min="15" max="15" width="7.08984375" style="10" customWidth="1"/>
    <col min="16" max="16" width="40.1796875" style="10" customWidth="1"/>
    <col min="17" max="18" width="0" style="10" hidden="1" customWidth="1"/>
    <col min="19" max="20" width="13.6328125" style="10" customWidth="1"/>
    <col min="21" max="21" width="10.7265625" style="10" hidden="1" customWidth="1"/>
    <col min="22" max="16384" width="8.7265625" style="10"/>
  </cols>
  <sheetData>
    <row r="1" spans="1:21" s="6" customFormat="1" ht="29" x14ac:dyDescent="0.35">
      <c r="A1" s="4" t="s">
        <v>2</v>
      </c>
      <c r="B1" s="4" t="s">
        <v>25</v>
      </c>
      <c r="C1" s="4" t="s">
        <v>43</v>
      </c>
      <c r="D1" s="4" t="s">
        <v>3</v>
      </c>
      <c r="E1" s="4" t="s">
        <v>4</v>
      </c>
      <c r="F1" s="5" t="s">
        <v>5</v>
      </c>
      <c r="G1" s="5" t="s">
        <v>6</v>
      </c>
      <c r="H1" s="1" t="s">
        <v>44</v>
      </c>
      <c r="I1" s="1" t="s">
        <v>45</v>
      </c>
      <c r="J1" s="5" t="s">
        <v>7</v>
      </c>
      <c r="L1" s="4" t="s">
        <v>2</v>
      </c>
      <c r="M1" s="4" t="s">
        <v>25</v>
      </c>
      <c r="N1" s="4" t="s">
        <v>43</v>
      </c>
      <c r="O1" s="4" t="s">
        <v>3</v>
      </c>
      <c r="P1" s="4" t="s">
        <v>4</v>
      </c>
      <c r="Q1" s="5" t="s">
        <v>5</v>
      </c>
      <c r="R1" s="5" t="s">
        <v>6</v>
      </c>
      <c r="S1" s="1" t="s">
        <v>44</v>
      </c>
      <c r="T1" s="1" t="s">
        <v>45</v>
      </c>
      <c r="U1" s="5" t="s">
        <v>7</v>
      </c>
    </row>
    <row r="2" spans="1:21" x14ac:dyDescent="0.35">
      <c r="A2" s="7" t="s">
        <v>0</v>
      </c>
      <c r="B2" s="8" t="s">
        <v>8</v>
      </c>
      <c r="C2" s="8">
        <v>50</v>
      </c>
      <c r="D2" s="8">
        <v>4</v>
      </c>
      <c r="E2" s="9" t="str">
        <f t="shared" ref="E2:E18" si="0">CONCATENATE("Транспортёр горизонтальный ",B2)</f>
        <v>Транспортёр горизонтальный ТГ-50-4</v>
      </c>
      <c r="F2" s="2">
        <v>148302</v>
      </c>
      <c r="G2" s="2">
        <v>118642</v>
      </c>
      <c r="H2" s="2">
        <f>I2*125%</f>
        <v>1320840.8640000001</v>
      </c>
      <c r="I2" s="2">
        <f>(J2*6.3)*120%*112%</f>
        <v>1056672.6912</v>
      </c>
      <c r="J2" s="2">
        <v>124796</v>
      </c>
      <c r="L2" s="7" t="s">
        <v>1</v>
      </c>
      <c r="M2" s="8" t="s">
        <v>8</v>
      </c>
      <c r="N2" s="8">
        <v>50</v>
      </c>
      <c r="O2" s="8">
        <v>4</v>
      </c>
      <c r="P2" s="9" t="str">
        <f t="shared" ref="P2:P18" si="1">CONCATENATE("Транспортёр горизонтальный ",M2," (ц)")</f>
        <v>Транспортёр горизонтальный ТГ-50-4 (ц)</v>
      </c>
      <c r="Q2" s="2">
        <f t="shared" ref="Q2:Q18" si="2">F2*1.15</f>
        <v>170547.3</v>
      </c>
      <c r="R2" s="2">
        <f>Q2/1.25</f>
        <v>136437.84</v>
      </c>
      <c r="S2" s="2">
        <f>T2*125%</f>
        <v>1924023.0240000002</v>
      </c>
      <c r="T2" s="2">
        <f>(U2*6.3)*120%*112%</f>
        <v>1539218.4192000001</v>
      </c>
      <c r="U2" s="2">
        <v>181786</v>
      </c>
    </row>
    <row r="3" spans="1:21" x14ac:dyDescent="0.35">
      <c r="A3" s="7" t="s">
        <v>0</v>
      </c>
      <c r="B3" s="8" t="s">
        <v>9</v>
      </c>
      <c r="C3" s="8">
        <v>50</v>
      </c>
      <c r="D3" s="8">
        <v>5</v>
      </c>
      <c r="E3" s="9" t="str">
        <f t="shared" si="0"/>
        <v>Транспортёр горизонтальный ТГ-50-5</v>
      </c>
      <c r="F3" s="2">
        <v>163132</v>
      </c>
      <c r="G3" s="2">
        <v>130506</v>
      </c>
      <c r="H3" s="2">
        <f t="shared" ref="H3:H18" si="3">I3*125%</f>
        <v>1452929.1839999999</v>
      </c>
      <c r="I3" s="2">
        <f t="shared" ref="I3:I18" si="4">(J3*6.3)*120%*112%</f>
        <v>1162343.3472</v>
      </c>
      <c r="J3" s="2">
        <v>137276</v>
      </c>
      <c r="L3" s="7" t="s">
        <v>1</v>
      </c>
      <c r="M3" s="8" t="s">
        <v>9</v>
      </c>
      <c r="N3" s="8">
        <v>50</v>
      </c>
      <c r="O3" s="8">
        <v>5</v>
      </c>
      <c r="P3" s="9" t="str">
        <f t="shared" si="1"/>
        <v>Транспортёр горизонтальный ТГ-50-5 (ц)</v>
      </c>
      <c r="Q3" s="2">
        <f t="shared" si="2"/>
        <v>187601.8</v>
      </c>
      <c r="R3" s="2">
        <f t="shared" ref="R3:R18" si="5">Q3/1.25</f>
        <v>150081.44</v>
      </c>
      <c r="S3" s="2">
        <f t="shared" ref="S3:S18" si="6">T3*125%</f>
        <v>2116429.56</v>
      </c>
      <c r="T3" s="2">
        <f t="shared" ref="T3:T18" si="7">(U3*6.3)*120%*112%</f>
        <v>1693143.648</v>
      </c>
      <c r="U3" s="2">
        <v>199965</v>
      </c>
    </row>
    <row r="4" spans="1:21" x14ac:dyDescent="0.35">
      <c r="A4" s="7" t="s">
        <v>0</v>
      </c>
      <c r="B4" s="8" t="s">
        <v>10</v>
      </c>
      <c r="C4" s="8">
        <v>50</v>
      </c>
      <c r="D4" s="8">
        <v>6</v>
      </c>
      <c r="E4" s="9" t="str">
        <f t="shared" si="0"/>
        <v>Транспортёр горизонтальный ТГ-50-6</v>
      </c>
      <c r="F4" s="2">
        <v>185378</v>
      </c>
      <c r="G4" s="2">
        <v>148302</v>
      </c>
      <c r="H4" s="2">
        <f t="shared" si="3"/>
        <v>1651051.08</v>
      </c>
      <c r="I4" s="2">
        <f t="shared" si="4"/>
        <v>1320840.8640000001</v>
      </c>
      <c r="J4" s="2">
        <v>155995</v>
      </c>
      <c r="L4" s="7" t="s">
        <v>1</v>
      </c>
      <c r="M4" s="8" t="s">
        <v>10</v>
      </c>
      <c r="N4" s="8">
        <v>50</v>
      </c>
      <c r="O4" s="8">
        <v>6</v>
      </c>
      <c r="P4" s="9" t="str">
        <f t="shared" si="1"/>
        <v>Транспортёр горизонтальный ТГ-50-6 (ц)</v>
      </c>
      <c r="Q4" s="2">
        <f t="shared" si="2"/>
        <v>213184.69999999998</v>
      </c>
      <c r="R4" s="2">
        <f t="shared" si="5"/>
        <v>170547.75999999998</v>
      </c>
      <c r="S4" s="2">
        <f t="shared" si="6"/>
        <v>2405044.656</v>
      </c>
      <c r="T4" s="2">
        <f t="shared" si="7"/>
        <v>1924035.7248</v>
      </c>
      <c r="U4" s="2">
        <v>227234</v>
      </c>
    </row>
    <row r="5" spans="1:21" x14ac:dyDescent="0.35">
      <c r="A5" s="7" t="s">
        <v>0</v>
      </c>
      <c r="B5" s="8" t="s">
        <v>11</v>
      </c>
      <c r="C5" s="8">
        <v>50</v>
      </c>
      <c r="D5" s="8">
        <v>7</v>
      </c>
      <c r="E5" s="9" t="str">
        <f t="shared" si="0"/>
        <v>Транспортёр горизонтальный ТГ-50-7</v>
      </c>
      <c r="F5" s="2">
        <v>200208</v>
      </c>
      <c r="G5" s="2">
        <v>160166</v>
      </c>
      <c r="H5" s="2">
        <f t="shared" si="3"/>
        <v>1783139.4000000004</v>
      </c>
      <c r="I5" s="2">
        <f t="shared" si="4"/>
        <v>1426511.5200000003</v>
      </c>
      <c r="J5" s="2">
        <v>168475</v>
      </c>
      <c r="L5" s="7" t="s">
        <v>1</v>
      </c>
      <c r="M5" s="8" t="s">
        <v>11</v>
      </c>
      <c r="N5" s="8">
        <v>50</v>
      </c>
      <c r="O5" s="8">
        <v>7</v>
      </c>
      <c r="P5" s="9" t="str">
        <f t="shared" si="1"/>
        <v>Транспортёр горизонтальный ТГ-50-7 (ц)</v>
      </c>
      <c r="Q5" s="2">
        <f t="shared" si="2"/>
        <v>230239.19999999998</v>
      </c>
      <c r="R5" s="2">
        <f t="shared" si="5"/>
        <v>184191.35999999999</v>
      </c>
      <c r="S5" s="2">
        <f t="shared" si="6"/>
        <v>2597440.608</v>
      </c>
      <c r="T5" s="2">
        <f t="shared" si="7"/>
        <v>2077952.4863999998</v>
      </c>
      <c r="U5" s="2">
        <v>245412</v>
      </c>
    </row>
    <row r="6" spans="1:21" x14ac:dyDescent="0.35">
      <c r="A6" s="7" t="s">
        <v>0</v>
      </c>
      <c r="B6" s="8" t="s">
        <v>12</v>
      </c>
      <c r="C6" s="8">
        <v>50</v>
      </c>
      <c r="D6" s="8">
        <v>8</v>
      </c>
      <c r="E6" s="9" t="str">
        <f t="shared" si="0"/>
        <v>Транспортёр горизонтальный ТГ-50-8</v>
      </c>
      <c r="F6" s="2">
        <v>212791</v>
      </c>
      <c r="G6" s="2">
        <v>170233</v>
      </c>
      <c r="H6" s="2">
        <f t="shared" si="3"/>
        <v>1895213.3759999999</v>
      </c>
      <c r="I6" s="2">
        <f t="shared" si="4"/>
        <v>1516170.7008</v>
      </c>
      <c r="J6" s="2">
        <v>179064</v>
      </c>
      <c r="L6" s="7" t="s">
        <v>1</v>
      </c>
      <c r="M6" s="8" t="s">
        <v>12</v>
      </c>
      <c r="N6" s="8">
        <v>50</v>
      </c>
      <c r="O6" s="8">
        <v>8</v>
      </c>
      <c r="P6" s="9" t="str">
        <f t="shared" si="1"/>
        <v>Транспортёр горизонтальный ТГ-50-8 (ц)</v>
      </c>
      <c r="Q6" s="2">
        <f t="shared" si="2"/>
        <v>244709.65</v>
      </c>
      <c r="R6" s="2">
        <f t="shared" si="5"/>
        <v>195767.72</v>
      </c>
      <c r="S6" s="2">
        <f t="shared" si="6"/>
        <v>2760688.2239999999</v>
      </c>
      <c r="T6" s="2">
        <f t="shared" si="7"/>
        <v>2208550.5792</v>
      </c>
      <c r="U6" s="2">
        <v>260836</v>
      </c>
    </row>
    <row r="7" spans="1:21" x14ac:dyDescent="0.35">
      <c r="A7" s="7" t="s">
        <v>0</v>
      </c>
      <c r="B7" s="8" t="s">
        <v>13</v>
      </c>
      <c r="C7" s="8">
        <v>50</v>
      </c>
      <c r="D7" s="8">
        <v>9</v>
      </c>
      <c r="E7" s="9" t="str">
        <f t="shared" si="0"/>
        <v>Транспортёр горизонтальный ТГ-50-9</v>
      </c>
      <c r="F7" s="2">
        <v>229868</v>
      </c>
      <c r="G7" s="2">
        <v>183894</v>
      </c>
      <c r="H7" s="2">
        <f t="shared" si="3"/>
        <v>2047305.4559999998</v>
      </c>
      <c r="I7" s="2">
        <f t="shared" si="4"/>
        <v>1637844.3647999999</v>
      </c>
      <c r="J7" s="2">
        <v>193434</v>
      </c>
      <c r="L7" s="7" t="s">
        <v>1</v>
      </c>
      <c r="M7" s="8" t="s">
        <v>13</v>
      </c>
      <c r="N7" s="8">
        <v>50</v>
      </c>
      <c r="O7" s="8">
        <v>9</v>
      </c>
      <c r="P7" s="9" t="str">
        <f t="shared" si="1"/>
        <v>Транспортёр горизонтальный ТГ-50-9 (ц)</v>
      </c>
      <c r="Q7" s="2">
        <f t="shared" si="2"/>
        <v>264348.19999999995</v>
      </c>
      <c r="R7" s="2">
        <f t="shared" si="5"/>
        <v>211478.55999999997</v>
      </c>
      <c r="S7" s="2">
        <f t="shared" si="6"/>
        <v>2982243.0959999999</v>
      </c>
      <c r="T7" s="2">
        <f t="shared" si="7"/>
        <v>2385794.4767999998</v>
      </c>
      <c r="U7" s="2">
        <v>281769</v>
      </c>
    </row>
    <row r="8" spans="1:21" x14ac:dyDescent="0.35">
      <c r="A8" s="7" t="s">
        <v>0</v>
      </c>
      <c r="B8" s="8" t="s">
        <v>14</v>
      </c>
      <c r="C8" s="8">
        <v>50</v>
      </c>
      <c r="D8" s="8">
        <v>10</v>
      </c>
      <c r="E8" s="9" t="str">
        <f t="shared" si="0"/>
        <v>Транспортёр горизонтальный ТГ-50-10</v>
      </c>
      <c r="F8" s="2">
        <v>244698</v>
      </c>
      <c r="G8" s="2">
        <v>195759</v>
      </c>
      <c r="H8" s="2">
        <f t="shared" si="3"/>
        <v>2179383.1919999998</v>
      </c>
      <c r="I8" s="2">
        <f t="shared" si="4"/>
        <v>1743506.5536</v>
      </c>
      <c r="J8" s="2">
        <v>205913</v>
      </c>
      <c r="L8" s="7" t="s">
        <v>1</v>
      </c>
      <c r="M8" s="8" t="s">
        <v>14</v>
      </c>
      <c r="N8" s="8">
        <v>50</v>
      </c>
      <c r="O8" s="8">
        <v>10</v>
      </c>
      <c r="P8" s="9" t="str">
        <f t="shared" si="1"/>
        <v>Транспортёр горизонтальный ТГ-50-10 (ц)</v>
      </c>
      <c r="Q8" s="2">
        <f t="shared" si="2"/>
        <v>281402.69999999995</v>
      </c>
      <c r="R8" s="2">
        <f t="shared" si="5"/>
        <v>225122.15999999997</v>
      </c>
      <c r="S8" s="2">
        <f t="shared" si="6"/>
        <v>3174639.0480000004</v>
      </c>
      <c r="T8" s="2">
        <f t="shared" si="7"/>
        <v>2539711.2384000001</v>
      </c>
      <c r="U8" s="2">
        <v>299947</v>
      </c>
    </row>
    <row r="9" spans="1:21" x14ac:dyDescent="0.35">
      <c r="A9" s="7" t="s">
        <v>0</v>
      </c>
      <c r="B9" s="8" t="s">
        <v>15</v>
      </c>
      <c r="C9" s="8">
        <v>50</v>
      </c>
      <c r="D9" s="8">
        <v>11</v>
      </c>
      <c r="E9" s="9" t="str">
        <f t="shared" si="0"/>
        <v>Транспортёр горизонтальный ТГ-50-11</v>
      </c>
      <c r="F9" s="2">
        <v>259529</v>
      </c>
      <c r="G9" s="2">
        <v>207623</v>
      </c>
      <c r="H9" s="2">
        <f t="shared" si="3"/>
        <v>2311482.0959999999</v>
      </c>
      <c r="I9" s="2">
        <f t="shared" si="4"/>
        <v>1849185.6768</v>
      </c>
      <c r="J9" s="2">
        <v>218394</v>
      </c>
      <c r="L9" s="7" t="s">
        <v>1</v>
      </c>
      <c r="M9" s="8" t="s">
        <v>15</v>
      </c>
      <c r="N9" s="8">
        <v>50</v>
      </c>
      <c r="O9" s="8">
        <v>11</v>
      </c>
      <c r="P9" s="9" t="str">
        <f t="shared" si="1"/>
        <v>Транспортёр горизонтальный ТГ-50-11 (ц)</v>
      </c>
      <c r="Q9" s="2">
        <f t="shared" si="2"/>
        <v>298458.34999999998</v>
      </c>
      <c r="R9" s="2">
        <f t="shared" si="5"/>
        <v>238766.68</v>
      </c>
      <c r="S9" s="2">
        <f t="shared" si="6"/>
        <v>3367056.1679999996</v>
      </c>
      <c r="T9" s="2">
        <f t="shared" si="7"/>
        <v>2693644.9343999997</v>
      </c>
      <c r="U9" s="2">
        <v>318127</v>
      </c>
    </row>
    <row r="10" spans="1:21" x14ac:dyDescent="0.35">
      <c r="A10" s="7" t="s">
        <v>0</v>
      </c>
      <c r="B10" s="8" t="s">
        <v>16</v>
      </c>
      <c r="C10" s="8">
        <v>50</v>
      </c>
      <c r="D10" s="8">
        <v>12</v>
      </c>
      <c r="E10" s="9" t="str">
        <f t="shared" si="0"/>
        <v>Транспортёр горизонтальный ТГ-50-12</v>
      </c>
      <c r="F10" s="2">
        <v>274359</v>
      </c>
      <c r="G10" s="2">
        <v>219487</v>
      </c>
      <c r="H10" s="2">
        <f t="shared" si="3"/>
        <v>2443559.8320000004</v>
      </c>
      <c r="I10" s="2">
        <f t="shared" si="4"/>
        <v>1954847.8656000001</v>
      </c>
      <c r="J10" s="2">
        <v>230873</v>
      </c>
      <c r="L10" s="7" t="s">
        <v>1</v>
      </c>
      <c r="M10" s="8" t="s">
        <v>16</v>
      </c>
      <c r="N10" s="8">
        <v>50</v>
      </c>
      <c r="O10" s="8">
        <v>12</v>
      </c>
      <c r="P10" s="9" t="str">
        <f t="shared" si="1"/>
        <v>Транспортёр горизонтальный ТГ-50-12 (ц)</v>
      </c>
      <c r="Q10" s="2">
        <f t="shared" si="2"/>
        <v>315512.84999999998</v>
      </c>
      <c r="R10" s="2">
        <f t="shared" si="5"/>
        <v>252410.27999999997</v>
      </c>
      <c r="S10" s="2">
        <f t="shared" si="6"/>
        <v>3559452.12</v>
      </c>
      <c r="T10" s="2">
        <f t="shared" si="7"/>
        <v>2847561.696</v>
      </c>
      <c r="U10" s="2">
        <v>336305</v>
      </c>
    </row>
    <row r="11" spans="1:21" x14ac:dyDescent="0.35">
      <c r="A11" s="7" t="s">
        <v>0</v>
      </c>
      <c r="B11" s="8" t="s">
        <v>17</v>
      </c>
      <c r="C11" s="8">
        <v>50</v>
      </c>
      <c r="D11" s="8">
        <v>13</v>
      </c>
      <c r="E11" s="9" t="str">
        <f t="shared" si="0"/>
        <v>Транспортёр горизонтальный ТГ-50-13</v>
      </c>
      <c r="F11" s="2">
        <v>289189</v>
      </c>
      <c r="G11" s="2">
        <v>231351</v>
      </c>
      <c r="H11" s="2">
        <f t="shared" si="3"/>
        <v>2575637.568</v>
      </c>
      <c r="I11" s="2">
        <f t="shared" si="4"/>
        <v>2060510.0544</v>
      </c>
      <c r="J11" s="2">
        <v>243352</v>
      </c>
      <c r="L11" s="7" t="s">
        <v>1</v>
      </c>
      <c r="M11" s="8" t="s">
        <v>17</v>
      </c>
      <c r="N11" s="8">
        <v>50</v>
      </c>
      <c r="O11" s="8">
        <v>13</v>
      </c>
      <c r="P11" s="9" t="str">
        <f t="shared" si="1"/>
        <v>Транспортёр горизонтальный ТГ-50-13 (ц)</v>
      </c>
      <c r="Q11" s="2">
        <f t="shared" si="2"/>
        <v>332567.34999999998</v>
      </c>
      <c r="R11" s="2">
        <f t="shared" si="5"/>
        <v>266053.88</v>
      </c>
      <c r="S11" s="2">
        <f t="shared" si="6"/>
        <v>3751848.0720000006</v>
      </c>
      <c r="T11" s="2">
        <f t="shared" si="7"/>
        <v>3001478.4576000003</v>
      </c>
      <c r="U11" s="2">
        <v>354483</v>
      </c>
    </row>
    <row r="12" spans="1:21" x14ac:dyDescent="0.35">
      <c r="A12" s="7" t="s">
        <v>0</v>
      </c>
      <c r="B12" s="8" t="s">
        <v>18</v>
      </c>
      <c r="C12" s="8">
        <v>50</v>
      </c>
      <c r="D12" s="8">
        <v>14</v>
      </c>
      <c r="E12" s="9" t="str">
        <f t="shared" si="0"/>
        <v>Транспортёр горизонтальный ТГ-50-14</v>
      </c>
      <c r="F12" s="2">
        <v>304019</v>
      </c>
      <c r="G12" s="2">
        <v>243215</v>
      </c>
      <c r="H12" s="2">
        <f t="shared" si="3"/>
        <v>2707725.8879999998</v>
      </c>
      <c r="I12" s="2">
        <f t="shared" si="4"/>
        <v>2166180.7103999997</v>
      </c>
      <c r="J12" s="2">
        <v>255832</v>
      </c>
      <c r="L12" s="7" t="s">
        <v>1</v>
      </c>
      <c r="M12" s="8" t="s">
        <v>18</v>
      </c>
      <c r="N12" s="8">
        <v>50</v>
      </c>
      <c r="O12" s="8">
        <v>14</v>
      </c>
      <c r="P12" s="9" t="str">
        <f t="shared" si="1"/>
        <v>Транспортёр горизонтальный ТГ-50-14 (ц)</v>
      </c>
      <c r="Q12" s="2">
        <f t="shared" si="2"/>
        <v>349621.85</v>
      </c>
      <c r="R12" s="2">
        <f t="shared" si="5"/>
        <v>279697.48</v>
      </c>
      <c r="S12" s="2">
        <f t="shared" si="6"/>
        <v>3944254.6080000005</v>
      </c>
      <c r="T12" s="2">
        <f t="shared" si="7"/>
        <v>3155403.6864000005</v>
      </c>
      <c r="U12" s="2">
        <v>372662</v>
      </c>
    </row>
    <row r="13" spans="1:21" x14ac:dyDescent="0.35">
      <c r="A13" s="7" t="s">
        <v>0</v>
      </c>
      <c r="B13" s="8" t="s">
        <v>19</v>
      </c>
      <c r="C13" s="8">
        <v>50</v>
      </c>
      <c r="D13" s="8">
        <v>15</v>
      </c>
      <c r="E13" s="9" t="str">
        <f t="shared" si="0"/>
        <v>Транспортёр горизонтальный ТГ-50-15</v>
      </c>
      <c r="F13" s="2">
        <v>318849</v>
      </c>
      <c r="G13" s="2">
        <v>255079</v>
      </c>
      <c r="H13" s="2">
        <f t="shared" si="3"/>
        <v>2839814.2079999996</v>
      </c>
      <c r="I13" s="2">
        <f t="shared" si="4"/>
        <v>2271851.3663999997</v>
      </c>
      <c r="J13" s="2">
        <v>268312</v>
      </c>
      <c r="L13" s="7" t="s">
        <v>1</v>
      </c>
      <c r="M13" s="8" t="s">
        <v>19</v>
      </c>
      <c r="N13" s="8">
        <v>50</v>
      </c>
      <c r="O13" s="8">
        <v>15</v>
      </c>
      <c r="P13" s="9" t="str">
        <f t="shared" si="1"/>
        <v>Транспортёр горизонтальный ТГ-50-15 (ц)</v>
      </c>
      <c r="Q13" s="2">
        <f t="shared" si="2"/>
        <v>366676.35</v>
      </c>
      <c r="R13" s="2">
        <f t="shared" si="5"/>
        <v>293341.07999999996</v>
      </c>
      <c r="S13" s="2">
        <f t="shared" si="6"/>
        <v>4136650.5600000005</v>
      </c>
      <c r="T13" s="2">
        <f t="shared" si="7"/>
        <v>3309320.4480000003</v>
      </c>
      <c r="U13" s="2">
        <v>390840</v>
      </c>
    </row>
    <row r="14" spans="1:21" x14ac:dyDescent="0.35">
      <c r="A14" s="7" t="s">
        <v>0</v>
      </c>
      <c r="B14" s="8" t="s">
        <v>20</v>
      </c>
      <c r="C14" s="8">
        <v>50</v>
      </c>
      <c r="D14" s="8">
        <v>16</v>
      </c>
      <c r="E14" s="9" t="str">
        <f t="shared" si="0"/>
        <v>Транспортёр горизонтальный ТГ-50-16</v>
      </c>
      <c r="F14" s="2">
        <v>333680</v>
      </c>
      <c r="G14" s="2">
        <v>266944</v>
      </c>
      <c r="H14" s="2">
        <f t="shared" si="3"/>
        <v>2971902.5279999995</v>
      </c>
      <c r="I14" s="2">
        <f t="shared" si="4"/>
        <v>2377522.0223999997</v>
      </c>
      <c r="J14" s="2">
        <v>280792</v>
      </c>
      <c r="L14" s="7" t="s">
        <v>1</v>
      </c>
      <c r="M14" s="8" t="s">
        <v>20</v>
      </c>
      <c r="N14" s="8">
        <v>50</v>
      </c>
      <c r="O14" s="8">
        <v>16</v>
      </c>
      <c r="P14" s="9" t="str">
        <f t="shared" si="1"/>
        <v>Транспортёр горизонтальный ТГ-50-16 (ц)</v>
      </c>
      <c r="Q14" s="2">
        <f t="shared" si="2"/>
        <v>383731.99999999994</v>
      </c>
      <c r="R14" s="2">
        <f t="shared" si="5"/>
        <v>306985.59999999998</v>
      </c>
      <c r="S14" s="2">
        <f t="shared" si="6"/>
        <v>4329067.68</v>
      </c>
      <c r="T14" s="2">
        <f t="shared" si="7"/>
        <v>3463254.1439999999</v>
      </c>
      <c r="U14" s="2">
        <v>409020</v>
      </c>
    </row>
    <row r="15" spans="1:21" x14ac:dyDescent="0.35">
      <c r="A15" s="7" t="s">
        <v>0</v>
      </c>
      <c r="B15" s="8" t="s">
        <v>21</v>
      </c>
      <c r="C15" s="8">
        <v>50</v>
      </c>
      <c r="D15" s="8">
        <v>17</v>
      </c>
      <c r="E15" s="9" t="str">
        <f t="shared" si="0"/>
        <v>Транспортёр горизонтальный ТГ-50-17</v>
      </c>
      <c r="F15" s="2">
        <v>348510</v>
      </c>
      <c r="G15" s="2">
        <v>278808</v>
      </c>
      <c r="H15" s="2">
        <f t="shared" si="3"/>
        <v>3103980.2639999995</v>
      </c>
      <c r="I15" s="2">
        <f t="shared" si="4"/>
        <v>2483184.2111999998</v>
      </c>
      <c r="J15" s="2">
        <v>293271</v>
      </c>
      <c r="L15" s="7" t="s">
        <v>1</v>
      </c>
      <c r="M15" s="8" t="s">
        <v>21</v>
      </c>
      <c r="N15" s="8">
        <v>50</v>
      </c>
      <c r="O15" s="8">
        <v>17</v>
      </c>
      <c r="P15" s="9" t="str">
        <f t="shared" si="1"/>
        <v>Транспортёр горизонтальный ТГ-50-17 (ц)</v>
      </c>
      <c r="Q15" s="2">
        <f t="shared" si="2"/>
        <v>400786.49999999994</v>
      </c>
      <c r="R15" s="2">
        <f t="shared" si="5"/>
        <v>320629.19999999995</v>
      </c>
      <c r="S15" s="2">
        <f t="shared" si="6"/>
        <v>4521463.6320000002</v>
      </c>
      <c r="T15" s="2">
        <f t="shared" si="7"/>
        <v>3617170.9056000002</v>
      </c>
      <c r="U15" s="2">
        <v>427198</v>
      </c>
    </row>
    <row r="16" spans="1:21" x14ac:dyDescent="0.35">
      <c r="A16" s="7" t="s">
        <v>0</v>
      </c>
      <c r="B16" s="8" t="s">
        <v>22</v>
      </c>
      <c r="C16" s="8">
        <v>50</v>
      </c>
      <c r="D16" s="8">
        <v>18</v>
      </c>
      <c r="E16" s="9" t="str">
        <f t="shared" si="0"/>
        <v>Транспортёр горизонтальный ТГ-50-18</v>
      </c>
      <c r="F16" s="2">
        <v>370755</v>
      </c>
      <c r="G16" s="2">
        <v>296604</v>
      </c>
      <c r="H16" s="2">
        <f t="shared" si="3"/>
        <v>3302102.16</v>
      </c>
      <c r="I16" s="2">
        <f t="shared" si="4"/>
        <v>2641681.7280000001</v>
      </c>
      <c r="J16" s="2">
        <v>311990</v>
      </c>
      <c r="L16" s="7" t="s">
        <v>1</v>
      </c>
      <c r="M16" s="8" t="s">
        <v>22</v>
      </c>
      <c r="N16" s="8">
        <v>50</v>
      </c>
      <c r="O16" s="8">
        <v>18</v>
      </c>
      <c r="P16" s="9" t="str">
        <f t="shared" si="1"/>
        <v>Транспортёр горизонтальный ТГ-50-18 (ц)</v>
      </c>
      <c r="Q16" s="2">
        <f t="shared" si="2"/>
        <v>426368.24999999994</v>
      </c>
      <c r="R16" s="2">
        <f t="shared" si="5"/>
        <v>341094.6</v>
      </c>
      <c r="S16" s="2">
        <f t="shared" si="6"/>
        <v>4810068.1439999994</v>
      </c>
      <c r="T16" s="2">
        <f t="shared" si="7"/>
        <v>3848054.5151999998</v>
      </c>
      <c r="U16" s="2">
        <v>454466</v>
      </c>
    </row>
    <row r="17" spans="1:21" x14ac:dyDescent="0.35">
      <c r="A17" s="7" t="s">
        <v>0</v>
      </c>
      <c r="B17" s="8" t="s">
        <v>23</v>
      </c>
      <c r="C17" s="8">
        <v>50</v>
      </c>
      <c r="D17" s="8">
        <v>19</v>
      </c>
      <c r="E17" s="9" t="str">
        <f t="shared" si="0"/>
        <v>Транспортёр горизонтальный ТГ-50-19</v>
      </c>
      <c r="F17" s="2">
        <v>400415</v>
      </c>
      <c r="G17" s="2">
        <v>320332</v>
      </c>
      <c r="H17" s="2">
        <f t="shared" si="3"/>
        <v>3566268.2159999995</v>
      </c>
      <c r="I17" s="2">
        <f t="shared" si="4"/>
        <v>2853014.5727999997</v>
      </c>
      <c r="J17" s="2">
        <v>336949</v>
      </c>
      <c r="L17" s="7" t="s">
        <v>1</v>
      </c>
      <c r="M17" s="8" t="s">
        <v>23</v>
      </c>
      <c r="N17" s="8">
        <v>50</v>
      </c>
      <c r="O17" s="8">
        <v>19</v>
      </c>
      <c r="P17" s="9" t="str">
        <f t="shared" si="1"/>
        <v>Транспортёр горизонтальный ТГ-50-19 (ц)</v>
      </c>
      <c r="Q17" s="2">
        <f t="shared" si="2"/>
        <v>460477.24999999994</v>
      </c>
      <c r="R17" s="2">
        <f t="shared" si="5"/>
        <v>368381.79999999993</v>
      </c>
      <c r="S17" s="2">
        <f t="shared" si="6"/>
        <v>5194860.0480000004</v>
      </c>
      <c r="T17" s="2">
        <f t="shared" si="7"/>
        <v>4155888.0384000004</v>
      </c>
      <c r="U17" s="2">
        <v>490822</v>
      </c>
    </row>
    <row r="18" spans="1:21" x14ac:dyDescent="0.35">
      <c r="A18" s="7" t="s">
        <v>0</v>
      </c>
      <c r="B18" s="8" t="s">
        <v>24</v>
      </c>
      <c r="C18" s="8">
        <v>50</v>
      </c>
      <c r="D18" s="8">
        <v>20</v>
      </c>
      <c r="E18" s="9" t="str">
        <f t="shared" si="0"/>
        <v>Транспортёр горизонтальный ТГ-50-20</v>
      </c>
      <c r="F18" s="2">
        <v>430076</v>
      </c>
      <c r="G18" s="2">
        <v>344061</v>
      </c>
      <c r="H18" s="2">
        <f t="shared" si="3"/>
        <v>3830444.8559999997</v>
      </c>
      <c r="I18" s="2">
        <f t="shared" si="4"/>
        <v>3064355.8847999997</v>
      </c>
      <c r="J18" s="2">
        <v>361909</v>
      </c>
      <c r="L18" s="7" t="s">
        <v>1</v>
      </c>
      <c r="M18" s="8" t="s">
        <v>24</v>
      </c>
      <c r="N18" s="8">
        <v>50</v>
      </c>
      <c r="O18" s="8">
        <v>20</v>
      </c>
      <c r="P18" s="9" t="str">
        <f t="shared" si="1"/>
        <v>Транспортёр горизонтальный ТГ-50-20 (ц)</v>
      </c>
      <c r="Q18" s="2">
        <f t="shared" si="2"/>
        <v>494587.39999999997</v>
      </c>
      <c r="R18" s="2">
        <f t="shared" si="5"/>
        <v>395669.92</v>
      </c>
      <c r="S18" s="2">
        <f t="shared" si="6"/>
        <v>5579683.7039999999</v>
      </c>
      <c r="T18" s="2">
        <f t="shared" si="7"/>
        <v>4463746.9632000001</v>
      </c>
      <c r="U18" s="2">
        <v>527181</v>
      </c>
    </row>
  </sheetData>
  <sheetProtection password="CC69" sheet="1"/>
  <autoFilter ref="A1:J29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H1" workbookViewId="0">
      <selection activeCell="H11" sqref="A1:XFD1048576"/>
    </sheetView>
  </sheetViews>
  <sheetFormatPr defaultRowHeight="14.5" x14ac:dyDescent="0.35"/>
  <cols>
    <col min="1" max="2" width="8.7265625" style="10"/>
    <col min="3" max="3" width="7" style="10" customWidth="1"/>
    <col min="4" max="4" width="7.1796875" style="10" customWidth="1"/>
    <col min="5" max="5" width="38.1796875" style="10" customWidth="1"/>
    <col min="6" max="7" width="0" style="10" hidden="1" customWidth="1"/>
    <col min="8" max="8" width="14.54296875" style="10" bestFit="1" customWidth="1"/>
    <col min="9" max="9" width="14.54296875" style="10" customWidth="1"/>
    <col min="10" max="10" width="10.54296875" style="10" hidden="1" customWidth="1"/>
    <col min="11" max="15" width="8.7265625" style="10"/>
    <col min="16" max="16" width="40.7265625" style="10" customWidth="1"/>
    <col min="17" max="18" width="0" style="10" hidden="1" customWidth="1"/>
    <col min="19" max="20" width="11.1796875" style="10" customWidth="1"/>
    <col min="21" max="21" width="10.54296875" style="10" hidden="1" customWidth="1"/>
    <col min="22" max="16384" width="8.7265625" style="10"/>
  </cols>
  <sheetData>
    <row r="1" spans="1:21" ht="29" x14ac:dyDescent="0.35">
      <c r="A1" s="4" t="s">
        <v>2</v>
      </c>
      <c r="B1" s="4" t="s">
        <v>25</v>
      </c>
      <c r="C1" s="4" t="s">
        <v>43</v>
      </c>
      <c r="D1" s="4" t="s">
        <v>3</v>
      </c>
      <c r="E1" s="4" t="s">
        <v>4</v>
      </c>
      <c r="F1" s="5" t="s">
        <v>5</v>
      </c>
      <c r="G1" s="5" t="s">
        <v>6</v>
      </c>
      <c r="H1" s="1" t="s">
        <v>44</v>
      </c>
      <c r="I1" s="1" t="s">
        <v>45</v>
      </c>
      <c r="J1" s="5" t="s">
        <v>7</v>
      </c>
      <c r="L1" s="4" t="s">
        <v>2</v>
      </c>
      <c r="M1" s="4" t="s">
        <v>25</v>
      </c>
      <c r="N1" s="4" t="s">
        <v>43</v>
      </c>
      <c r="O1" s="4" t="s">
        <v>3</v>
      </c>
      <c r="P1" s="4" t="s">
        <v>4</v>
      </c>
      <c r="Q1" s="5" t="s">
        <v>5</v>
      </c>
      <c r="R1" s="5" t="s">
        <v>6</v>
      </c>
      <c r="S1" s="1" t="s">
        <v>44</v>
      </c>
      <c r="T1" s="1" t="s">
        <v>45</v>
      </c>
      <c r="U1" s="5" t="s">
        <v>7</v>
      </c>
    </row>
    <row r="2" spans="1:21" x14ac:dyDescent="0.35">
      <c r="A2" s="7" t="s">
        <v>0</v>
      </c>
      <c r="B2" s="8" t="s">
        <v>26</v>
      </c>
      <c r="C2" s="8">
        <v>100</v>
      </c>
      <c r="D2" s="8">
        <v>4</v>
      </c>
      <c r="E2" s="9" t="str">
        <f t="shared" ref="E2:E18" si="0">CONCATENATE("Транспортёр горизонтальный ",B2)</f>
        <v>Транспортёр горизонтальный ТГ-100-4</v>
      </c>
      <c r="F2" s="2">
        <v>163132</v>
      </c>
      <c r="G2" s="2">
        <v>130506</v>
      </c>
      <c r="H2" s="2">
        <f>I2*125%</f>
        <v>1452929.1839999999</v>
      </c>
      <c r="I2" s="2">
        <f>(J2*6.3)*120%*112%</f>
        <v>1162343.3472</v>
      </c>
      <c r="J2" s="2">
        <v>137276</v>
      </c>
      <c r="L2" s="7" t="s">
        <v>1</v>
      </c>
      <c r="M2" s="8" t="s">
        <v>26</v>
      </c>
      <c r="N2" s="8">
        <v>100</v>
      </c>
      <c r="O2" s="8">
        <v>4</v>
      </c>
      <c r="P2" s="9" t="str">
        <f t="shared" ref="P2:P18" si="1">CONCATENATE("Транспортёр горизонтальный ",M2," (ц)")</f>
        <v>Транспортёр горизонтальный ТГ-100-4 (ц)</v>
      </c>
      <c r="Q2" s="2">
        <f t="shared" ref="Q2:Q18" si="2">F2*1.15</f>
        <v>187601.8</v>
      </c>
      <c r="R2" s="2">
        <f t="shared" ref="R2:R18" si="3">Q2/1.25</f>
        <v>150081.44</v>
      </c>
      <c r="S2" s="2">
        <f>T2*125%</f>
        <v>2116429.56</v>
      </c>
      <c r="T2" s="2">
        <f>(U2*6.3)*120%*112%</f>
        <v>1693143.648</v>
      </c>
      <c r="U2" s="2">
        <v>199965</v>
      </c>
    </row>
    <row r="3" spans="1:21" x14ac:dyDescent="0.35">
      <c r="A3" s="7" t="s">
        <v>0</v>
      </c>
      <c r="B3" s="8" t="s">
        <v>27</v>
      </c>
      <c r="C3" s="8">
        <v>100</v>
      </c>
      <c r="D3" s="8">
        <v>5</v>
      </c>
      <c r="E3" s="9" t="str">
        <f t="shared" si="0"/>
        <v>Транспортёр горизонтальный ТГ-100-5</v>
      </c>
      <c r="F3" s="2">
        <v>185378</v>
      </c>
      <c r="G3" s="2">
        <v>148302</v>
      </c>
      <c r="H3" s="2">
        <f t="shared" ref="H3:H18" si="4">I3*125%</f>
        <v>1651051.08</v>
      </c>
      <c r="I3" s="2">
        <f t="shared" ref="I3:I18" si="5">(J3*6.3)*120%*112%</f>
        <v>1320840.8640000001</v>
      </c>
      <c r="J3" s="2">
        <v>155995</v>
      </c>
      <c r="L3" s="7" t="s">
        <v>1</v>
      </c>
      <c r="M3" s="8" t="s">
        <v>27</v>
      </c>
      <c r="N3" s="8">
        <v>100</v>
      </c>
      <c r="O3" s="8">
        <v>5</v>
      </c>
      <c r="P3" s="9" t="str">
        <f t="shared" si="1"/>
        <v>Транспортёр горизонтальный ТГ-100-5 (ц)</v>
      </c>
      <c r="Q3" s="2">
        <f t="shared" si="2"/>
        <v>213184.69999999998</v>
      </c>
      <c r="R3" s="2">
        <f t="shared" si="3"/>
        <v>170547.75999999998</v>
      </c>
      <c r="S3" s="2">
        <f t="shared" ref="S3:S18" si="6">T3*125%</f>
        <v>2405044.656</v>
      </c>
      <c r="T3" s="2">
        <f t="shared" ref="T3:T18" si="7">(U3*6.3)*120%*112%</f>
        <v>1924035.7248</v>
      </c>
      <c r="U3" s="2">
        <v>227234</v>
      </c>
    </row>
    <row r="4" spans="1:21" x14ac:dyDescent="0.35">
      <c r="A4" s="7" t="s">
        <v>0</v>
      </c>
      <c r="B4" s="8" t="s">
        <v>28</v>
      </c>
      <c r="C4" s="8">
        <v>100</v>
      </c>
      <c r="D4" s="8">
        <v>6</v>
      </c>
      <c r="E4" s="9" t="str">
        <f t="shared" si="0"/>
        <v>Транспортёр горизонтальный ТГ-100-6</v>
      </c>
      <c r="F4" s="2">
        <v>200208</v>
      </c>
      <c r="G4" s="2">
        <v>160166</v>
      </c>
      <c r="H4" s="2">
        <f t="shared" si="4"/>
        <v>1783139.4000000004</v>
      </c>
      <c r="I4" s="2">
        <f t="shared" si="5"/>
        <v>1426511.5200000003</v>
      </c>
      <c r="J4" s="2">
        <v>168475</v>
      </c>
      <c r="L4" s="7" t="s">
        <v>1</v>
      </c>
      <c r="M4" s="8" t="s">
        <v>28</v>
      </c>
      <c r="N4" s="8">
        <v>100</v>
      </c>
      <c r="O4" s="8">
        <v>6</v>
      </c>
      <c r="P4" s="9" t="str">
        <f t="shared" si="1"/>
        <v>Транспортёр горизонтальный ТГ-100-6 (ц)</v>
      </c>
      <c r="Q4" s="2">
        <f t="shared" si="2"/>
        <v>230239.19999999998</v>
      </c>
      <c r="R4" s="2">
        <f t="shared" si="3"/>
        <v>184191.35999999999</v>
      </c>
      <c r="S4" s="2">
        <f t="shared" si="6"/>
        <v>2597440.608</v>
      </c>
      <c r="T4" s="2">
        <f t="shared" si="7"/>
        <v>2077952.4863999998</v>
      </c>
      <c r="U4" s="2">
        <v>245412</v>
      </c>
    </row>
    <row r="5" spans="1:21" x14ac:dyDescent="0.35">
      <c r="A5" s="7" t="s">
        <v>0</v>
      </c>
      <c r="B5" s="8" t="s">
        <v>29</v>
      </c>
      <c r="C5" s="8">
        <v>100</v>
      </c>
      <c r="D5" s="8">
        <v>7</v>
      </c>
      <c r="E5" s="9" t="str">
        <f t="shared" si="0"/>
        <v>Транспортёр горизонтальный ТГ-100-7</v>
      </c>
      <c r="F5" s="2">
        <v>215038</v>
      </c>
      <c r="G5" s="2">
        <v>172030</v>
      </c>
      <c r="H5" s="2">
        <f t="shared" si="4"/>
        <v>1915227.7200000002</v>
      </c>
      <c r="I5" s="2">
        <f t="shared" si="5"/>
        <v>1532182.1760000002</v>
      </c>
      <c r="J5" s="2">
        <v>180955</v>
      </c>
      <c r="L5" s="7" t="s">
        <v>1</v>
      </c>
      <c r="M5" s="8" t="s">
        <v>29</v>
      </c>
      <c r="N5" s="8">
        <v>100</v>
      </c>
      <c r="O5" s="8">
        <v>7</v>
      </c>
      <c r="P5" s="9" t="str">
        <f t="shared" si="1"/>
        <v>Транспортёр горизонтальный ТГ-100-7 (ц)</v>
      </c>
      <c r="Q5" s="2">
        <f t="shared" si="2"/>
        <v>247293.69999999998</v>
      </c>
      <c r="R5" s="2">
        <f t="shared" si="3"/>
        <v>197834.96</v>
      </c>
      <c r="S5" s="2">
        <f t="shared" si="6"/>
        <v>2789836.56</v>
      </c>
      <c r="T5" s="2">
        <f t="shared" si="7"/>
        <v>2231869.2480000001</v>
      </c>
      <c r="U5" s="2">
        <v>263590</v>
      </c>
    </row>
    <row r="6" spans="1:21" x14ac:dyDescent="0.35">
      <c r="A6" s="7" t="s">
        <v>0</v>
      </c>
      <c r="B6" s="8" t="s">
        <v>30</v>
      </c>
      <c r="C6" s="8">
        <v>100</v>
      </c>
      <c r="D6" s="8">
        <v>8</v>
      </c>
      <c r="E6" s="9" t="str">
        <f t="shared" si="0"/>
        <v>Транспортёр горизонтальный ТГ-100-8</v>
      </c>
      <c r="F6" s="2">
        <v>229868</v>
      </c>
      <c r="G6" s="2">
        <v>183894</v>
      </c>
      <c r="H6" s="2">
        <f t="shared" si="4"/>
        <v>2047305.4559999998</v>
      </c>
      <c r="I6" s="2">
        <f t="shared" si="5"/>
        <v>1637844.3647999999</v>
      </c>
      <c r="J6" s="2">
        <v>193434</v>
      </c>
      <c r="L6" s="7" t="s">
        <v>1</v>
      </c>
      <c r="M6" s="8" t="s">
        <v>30</v>
      </c>
      <c r="N6" s="8">
        <v>100</v>
      </c>
      <c r="O6" s="8">
        <v>8</v>
      </c>
      <c r="P6" s="9" t="str">
        <f t="shared" si="1"/>
        <v>Транспортёр горизонтальный ТГ-100-8 (ц)</v>
      </c>
      <c r="Q6" s="2">
        <f t="shared" si="2"/>
        <v>264348.19999999995</v>
      </c>
      <c r="R6" s="2">
        <f t="shared" si="3"/>
        <v>211478.55999999997</v>
      </c>
      <c r="S6" s="2">
        <f t="shared" si="6"/>
        <v>2982243.0959999999</v>
      </c>
      <c r="T6" s="2">
        <f t="shared" si="7"/>
        <v>2385794.4767999998</v>
      </c>
      <c r="U6" s="2">
        <v>281769</v>
      </c>
    </row>
    <row r="7" spans="1:21" x14ac:dyDescent="0.35">
      <c r="A7" s="7" t="s">
        <v>0</v>
      </c>
      <c r="B7" s="8" t="s">
        <v>31</v>
      </c>
      <c r="C7" s="8">
        <v>100</v>
      </c>
      <c r="D7" s="8">
        <v>9</v>
      </c>
      <c r="E7" s="9" t="str">
        <f t="shared" si="0"/>
        <v>Транспортёр горизонтальный ТГ-100-9</v>
      </c>
      <c r="F7" s="2">
        <v>234812</v>
      </c>
      <c r="G7" s="2">
        <v>187849</v>
      </c>
      <c r="H7" s="2">
        <f t="shared" si="4"/>
        <v>2091334.8959999999</v>
      </c>
      <c r="I7" s="2">
        <f t="shared" si="5"/>
        <v>1673067.9168</v>
      </c>
      <c r="J7" s="2">
        <v>197594</v>
      </c>
      <c r="L7" s="7" t="s">
        <v>1</v>
      </c>
      <c r="M7" s="8" t="s">
        <v>31</v>
      </c>
      <c r="N7" s="8">
        <v>100</v>
      </c>
      <c r="O7" s="8">
        <v>9</v>
      </c>
      <c r="P7" s="9" t="str">
        <f t="shared" si="1"/>
        <v>Транспортёр горизонтальный ТГ-100-9 (ц)</v>
      </c>
      <c r="Q7" s="2">
        <f t="shared" si="2"/>
        <v>270033.8</v>
      </c>
      <c r="R7" s="2">
        <f t="shared" si="3"/>
        <v>216027.03999999998</v>
      </c>
      <c r="S7" s="2">
        <f t="shared" si="6"/>
        <v>3046382.1359999999</v>
      </c>
      <c r="T7" s="2">
        <f t="shared" si="7"/>
        <v>2437105.7088000001</v>
      </c>
      <c r="U7" s="2">
        <v>287829</v>
      </c>
    </row>
    <row r="8" spans="1:21" x14ac:dyDescent="0.35">
      <c r="A8" s="7" t="s">
        <v>0</v>
      </c>
      <c r="B8" s="8" t="s">
        <v>32</v>
      </c>
      <c r="C8" s="8">
        <v>100</v>
      </c>
      <c r="D8" s="8">
        <v>10</v>
      </c>
      <c r="E8" s="9" t="str">
        <f t="shared" si="0"/>
        <v>Транспортёр горизонтальный ТГ-100-10</v>
      </c>
      <c r="F8" s="2">
        <v>274359</v>
      </c>
      <c r="G8" s="2">
        <v>219487</v>
      </c>
      <c r="H8" s="2">
        <f t="shared" si="4"/>
        <v>2443559.8320000004</v>
      </c>
      <c r="I8" s="2">
        <f t="shared" si="5"/>
        <v>1954847.8656000001</v>
      </c>
      <c r="J8" s="2">
        <v>230873</v>
      </c>
      <c r="L8" s="7" t="s">
        <v>1</v>
      </c>
      <c r="M8" s="8" t="s">
        <v>32</v>
      </c>
      <c r="N8" s="8">
        <v>100</v>
      </c>
      <c r="O8" s="8">
        <v>10</v>
      </c>
      <c r="P8" s="9" t="str">
        <f t="shared" si="1"/>
        <v>Транспортёр горизонтальный ТГ-100-10 (ц)</v>
      </c>
      <c r="Q8" s="2">
        <f t="shared" si="2"/>
        <v>315512.84999999998</v>
      </c>
      <c r="R8" s="2">
        <f t="shared" si="3"/>
        <v>252410.27999999997</v>
      </c>
      <c r="S8" s="2">
        <f t="shared" si="6"/>
        <v>3559452.12</v>
      </c>
      <c r="T8" s="2">
        <f t="shared" si="7"/>
        <v>2847561.696</v>
      </c>
      <c r="U8" s="2">
        <v>336305</v>
      </c>
    </row>
    <row r="9" spans="1:21" x14ac:dyDescent="0.35">
      <c r="A9" s="7" t="s">
        <v>0</v>
      </c>
      <c r="B9" s="8" t="s">
        <v>33</v>
      </c>
      <c r="C9" s="8">
        <v>100</v>
      </c>
      <c r="D9" s="8">
        <v>11</v>
      </c>
      <c r="E9" s="9" t="str">
        <f t="shared" si="0"/>
        <v>Транспортёр горизонтальный ТГ-100-11</v>
      </c>
      <c r="F9" s="2">
        <v>289189</v>
      </c>
      <c r="G9" s="2">
        <v>231351</v>
      </c>
      <c r="H9" s="2">
        <f t="shared" si="4"/>
        <v>2575637.568</v>
      </c>
      <c r="I9" s="2">
        <f t="shared" si="5"/>
        <v>2060510.0544</v>
      </c>
      <c r="J9" s="2">
        <v>243352</v>
      </c>
      <c r="L9" s="7" t="s">
        <v>1</v>
      </c>
      <c r="M9" s="8" t="s">
        <v>33</v>
      </c>
      <c r="N9" s="8">
        <v>100</v>
      </c>
      <c r="O9" s="8">
        <v>11</v>
      </c>
      <c r="P9" s="9" t="str">
        <f t="shared" si="1"/>
        <v>Транспортёр горизонтальный ТГ-100-11 (ц)</v>
      </c>
      <c r="Q9" s="2">
        <f t="shared" si="2"/>
        <v>332567.34999999998</v>
      </c>
      <c r="R9" s="2">
        <f t="shared" si="3"/>
        <v>266053.88</v>
      </c>
      <c r="S9" s="2">
        <f t="shared" si="6"/>
        <v>3751848.0720000006</v>
      </c>
      <c r="T9" s="2">
        <f t="shared" si="7"/>
        <v>3001478.4576000003</v>
      </c>
      <c r="U9" s="2">
        <v>354483</v>
      </c>
    </row>
    <row r="10" spans="1:21" x14ac:dyDescent="0.35">
      <c r="A10" s="7" t="s">
        <v>0</v>
      </c>
      <c r="B10" s="8" t="s">
        <v>34</v>
      </c>
      <c r="C10" s="8">
        <v>100</v>
      </c>
      <c r="D10" s="8">
        <v>12</v>
      </c>
      <c r="E10" s="9" t="str">
        <f t="shared" si="0"/>
        <v>Транспортёр горизонтальный ТГ-100-12</v>
      </c>
      <c r="F10" s="2">
        <v>304019</v>
      </c>
      <c r="G10" s="2">
        <v>243215</v>
      </c>
      <c r="H10" s="2">
        <f t="shared" si="4"/>
        <v>2707725.8879999998</v>
      </c>
      <c r="I10" s="2">
        <f t="shared" si="5"/>
        <v>2166180.7103999997</v>
      </c>
      <c r="J10" s="2">
        <v>255832</v>
      </c>
      <c r="L10" s="7" t="s">
        <v>1</v>
      </c>
      <c r="M10" s="8" t="s">
        <v>34</v>
      </c>
      <c r="N10" s="8">
        <v>100</v>
      </c>
      <c r="O10" s="8">
        <v>12</v>
      </c>
      <c r="P10" s="9" t="str">
        <f t="shared" si="1"/>
        <v>Транспортёр горизонтальный ТГ-100-12 (ц)</v>
      </c>
      <c r="Q10" s="2">
        <f t="shared" si="2"/>
        <v>349621.85</v>
      </c>
      <c r="R10" s="2">
        <f t="shared" si="3"/>
        <v>279697.48</v>
      </c>
      <c r="S10" s="2">
        <f t="shared" si="6"/>
        <v>3944254.6080000005</v>
      </c>
      <c r="T10" s="2">
        <f t="shared" si="7"/>
        <v>3155403.6864000005</v>
      </c>
      <c r="U10" s="2">
        <v>372662</v>
      </c>
    </row>
    <row r="11" spans="1:21" x14ac:dyDescent="0.35">
      <c r="A11" s="7" t="s">
        <v>0</v>
      </c>
      <c r="B11" s="8" t="s">
        <v>35</v>
      </c>
      <c r="C11" s="8">
        <v>100</v>
      </c>
      <c r="D11" s="8">
        <v>13</v>
      </c>
      <c r="E11" s="9" t="str">
        <f t="shared" si="0"/>
        <v>Транспортёр горизонтальный ТГ-100-13</v>
      </c>
      <c r="F11" s="2">
        <v>317951</v>
      </c>
      <c r="G11" s="2">
        <v>254360</v>
      </c>
      <c r="H11" s="2">
        <f t="shared" si="4"/>
        <v>2831802.12</v>
      </c>
      <c r="I11" s="2">
        <f t="shared" si="5"/>
        <v>2265441.696</v>
      </c>
      <c r="J11" s="2">
        <v>267555</v>
      </c>
      <c r="L11" s="7" t="s">
        <v>1</v>
      </c>
      <c r="M11" s="8" t="s">
        <v>35</v>
      </c>
      <c r="N11" s="8">
        <v>100</v>
      </c>
      <c r="O11" s="8">
        <v>13</v>
      </c>
      <c r="P11" s="9" t="str">
        <f t="shared" si="1"/>
        <v>Транспортёр горизонтальный ТГ-100-13 (ц)</v>
      </c>
      <c r="Q11" s="2">
        <f t="shared" si="2"/>
        <v>365643.64999999997</v>
      </c>
      <c r="R11" s="2">
        <f t="shared" si="3"/>
        <v>292514.92</v>
      </c>
      <c r="S11" s="2">
        <f t="shared" si="6"/>
        <v>4124997.5759999994</v>
      </c>
      <c r="T11" s="2">
        <f t="shared" si="7"/>
        <v>3299998.0607999996</v>
      </c>
      <c r="U11" s="2">
        <v>389739</v>
      </c>
    </row>
    <row r="12" spans="1:21" x14ac:dyDescent="0.35">
      <c r="A12" s="7" t="s">
        <v>0</v>
      </c>
      <c r="B12" s="8" t="s">
        <v>36</v>
      </c>
      <c r="C12" s="8">
        <v>100</v>
      </c>
      <c r="D12" s="8">
        <v>14</v>
      </c>
      <c r="E12" s="9" t="str">
        <f t="shared" si="0"/>
        <v>Транспортёр горизонтальный ТГ-100-14</v>
      </c>
      <c r="F12" s="2">
        <v>333230</v>
      </c>
      <c r="G12" s="2">
        <v>266584</v>
      </c>
      <c r="H12" s="2">
        <f t="shared" si="4"/>
        <v>2967891.1920000003</v>
      </c>
      <c r="I12" s="2">
        <f t="shared" si="5"/>
        <v>2374312.9536000001</v>
      </c>
      <c r="J12" s="2">
        <v>280413</v>
      </c>
      <c r="L12" s="7" t="s">
        <v>1</v>
      </c>
      <c r="M12" s="8" t="s">
        <v>36</v>
      </c>
      <c r="N12" s="8">
        <v>100</v>
      </c>
      <c r="O12" s="8">
        <v>14</v>
      </c>
      <c r="P12" s="9" t="str">
        <f t="shared" si="1"/>
        <v>Транспортёр горизонтальный ТГ-100-14 (ц)</v>
      </c>
      <c r="Q12" s="2">
        <f t="shared" si="2"/>
        <v>383214.49999999994</v>
      </c>
      <c r="R12" s="2">
        <f t="shared" si="3"/>
        <v>306571.59999999998</v>
      </c>
      <c r="S12" s="2">
        <f t="shared" si="6"/>
        <v>4323225.3119999999</v>
      </c>
      <c r="T12" s="2">
        <f t="shared" si="7"/>
        <v>3458580.2495999997</v>
      </c>
      <c r="U12" s="2">
        <v>408468</v>
      </c>
    </row>
    <row r="13" spans="1:21" x14ac:dyDescent="0.35">
      <c r="A13" s="7" t="s">
        <v>0</v>
      </c>
      <c r="B13" s="8" t="s">
        <v>37</v>
      </c>
      <c r="C13" s="8">
        <v>100</v>
      </c>
      <c r="D13" s="8">
        <v>15</v>
      </c>
      <c r="E13" s="9" t="str">
        <f t="shared" si="0"/>
        <v>Транспортёр горизонтальный ТГ-100-15</v>
      </c>
      <c r="F13" s="2">
        <v>348510</v>
      </c>
      <c r="G13" s="2">
        <v>278808</v>
      </c>
      <c r="H13" s="2">
        <f t="shared" si="4"/>
        <v>3103980.2639999995</v>
      </c>
      <c r="I13" s="2">
        <f t="shared" si="5"/>
        <v>2483184.2111999998</v>
      </c>
      <c r="J13" s="2">
        <v>293271</v>
      </c>
      <c r="L13" s="7" t="s">
        <v>1</v>
      </c>
      <c r="M13" s="8" t="s">
        <v>37</v>
      </c>
      <c r="N13" s="8">
        <v>100</v>
      </c>
      <c r="O13" s="8">
        <v>15</v>
      </c>
      <c r="P13" s="9" t="str">
        <f t="shared" si="1"/>
        <v>Транспортёр горизонтальный ТГ-100-15 (ц)</v>
      </c>
      <c r="Q13" s="2">
        <f t="shared" si="2"/>
        <v>400786.49999999994</v>
      </c>
      <c r="R13" s="2">
        <f t="shared" si="3"/>
        <v>320629.19999999995</v>
      </c>
      <c r="S13" s="2">
        <f t="shared" si="6"/>
        <v>4521463.6320000002</v>
      </c>
      <c r="T13" s="2">
        <f t="shared" si="7"/>
        <v>3617170.9056000002</v>
      </c>
      <c r="U13" s="2">
        <v>427198</v>
      </c>
    </row>
    <row r="14" spans="1:21" x14ac:dyDescent="0.35">
      <c r="A14" s="7" t="s">
        <v>0</v>
      </c>
      <c r="B14" s="8" t="s">
        <v>38</v>
      </c>
      <c r="C14" s="8">
        <v>100</v>
      </c>
      <c r="D14" s="8">
        <v>16</v>
      </c>
      <c r="E14" s="9" t="str">
        <f t="shared" si="0"/>
        <v>Транспортёр горизонтальный ТГ-100-16</v>
      </c>
      <c r="F14" s="2">
        <v>370755</v>
      </c>
      <c r="G14" s="2">
        <v>296604</v>
      </c>
      <c r="H14" s="2">
        <f t="shared" si="4"/>
        <v>3302102.16</v>
      </c>
      <c r="I14" s="2">
        <f t="shared" si="5"/>
        <v>2641681.7280000001</v>
      </c>
      <c r="J14" s="2">
        <v>311990</v>
      </c>
      <c r="L14" s="7" t="s">
        <v>1</v>
      </c>
      <c r="M14" s="8" t="s">
        <v>38</v>
      </c>
      <c r="N14" s="8">
        <v>100</v>
      </c>
      <c r="O14" s="8">
        <v>16</v>
      </c>
      <c r="P14" s="9" t="str">
        <f t="shared" si="1"/>
        <v>Транспортёр горизонтальный ТГ-100-16 (ц)</v>
      </c>
      <c r="Q14" s="2">
        <f t="shared" si="2"/>
        <v>426368.24999999994</v>
      </c>
      <c r="R14" s="2">
        <f t="shared" si="3"/>
        <v>341094.6</v>
      </c>
      <c r="S14" s="2">
        <f t="shared" si="6"/>
        <v>4810068.1439999994</v>
      </c>
      <c r="T14" s="2">
        <f t="shared" si="7"/>
        <v>3848054.5151999998</v>
      </c>
      <c r="U14" s="2">
        <v>454466</v>
      </c>
    </row>
    <row r="15" spans="1:21" x14ac:dyDescent="0.35">
      <c r="A15" s="7" t="s">
        <v>0</v>
      </c>
      <c r="B15" s="8" t="s">
        <v>39</v>
      </c>
      <c r="C15" s="8">
        <v>100</v>
      </c>
      <c r="D15" s="8">
        <v>17</v>
      </c>
      <c r="E15" s="9" t="str">
        <f t="shared" si="0"/>
        <v>Транспортёр горизонтальный ТГ-100-17</v>
      </c>
      <c r="F15" s="2">
        <v>393000</v>
      </c>
      <c r="G15" s="2">
        <v>314400</v>
      </c>
      <c r="H15" s="2">
        <f t="shared" si="4"/>
        <v>3500234.6400000006</v>
      </c>
      <c r="I15" s="2">
        <f t="shared" si="5"/>
        <v>2800187.7120000003</v>
      </c>
      <c r="J15" s="2">
        <v>330710</v>
      </c>
      <c r="L15" s="7" t="s">
        <v>1</v>
      </c>
      <c r="M15" s="8" t="s">
        <v>39</v>
      </c>
      <c r="N15" s="8">
        <v>100</v>
      </c>
      <c r="O15" s="8">
        <v>17</v>
      </c>
      <c r="P15" s="9" t="str">
        <f t="shared" si="1"/>
        <v>Транспортёр горизонтальный ТГ-100-17 (ц)</v>
      </c>
      <c r="Q15" s="2">
        <f t="shared" si="2"/>
        <v>451949.99999999994</v>
      </c>
      <c r="R15" s="2">
        <f t="shared" si="3"/>
        <v>361559.99999999994</v>
      </c>
      <c r="S15" s="2">
        <f t="shared" si="6"/>
        <v>5098662.0720000006</v>
      </c>
      <c r="T15" s="2">
        <f t="shared" si="7"/>
        <v>4078929.6576000005</v>
      </c>
      <c r="U15" s="2">
        <v>481733</v>
      </c>
    </row>
    <row r="16" spans="1:21" x14ac:dyDescent="0.35">
      <c r="A16" s="7" t="s">
        <v>0</v>
      </c>
      <c r="B16" s="8" t="s">
        <v>40</v>
      </c>
      <c r="C16" s="8">
        <v>100</v>
      </c>
      <c r="D16" s="8">
        <v>18</v>
      </c>
      <c r="E16" s="9" t="str">
        <f t="shared" si="0"/>
        <v>Транспортёр горизонтальный ТГ-100-18</v>
      </c>
      <c r="F16" s="2">
        <v>430076</v>
      </c>
      <c r="G16" s="2">
        <v>344061</v>
      </c>
      <c r="H16" s="2">
        <f t="shared" si="4"/>
        <v>3830444.8559999997</v>
      </c>
      <c r="I16" s="2">
        <f t="shared" si="5"/>
        <v>3064355.8847999997</v>
      </c>
      <c r="J16" s="2">
        <v>361909</v>
      </c>
      <c r="L16" s="7" t="s">
        <v>1</v>
      </c>
      <c r="M16" s="8" t="s">
        <v>40</v>
      </c>
      <c r="N16" s="8">
        <v>100</v>
      </c>
      <c r="O16" s="8">
        <v>18</v>
      </c>
      <c r="P16" s="9" t="str">
        <f t="shared" si="1"/>
        <v>Транспортёр горизонтальный ТГ-100-18 (ц)</v>
      </c>
      <c r="Q16" s="2">
        <f t="shared" si="2"/>
        <v>494587.39999999997</v>
      </c>
      <c r="R16" s="2">
        <f t="shared" si="3"/>
        <v>395669.92</v>
      </c>
      <c r="S16" s="2">
        <f t="shared" si="6"/>
        <v>5579683.7039999999</v>
      </c>
      <c r="T16" s="2">
        <f t="shared" si="7"/>
        <v>4463746.9632000001</v>
      </c>
      <c r="U16" s="2">
        <v>527181</v>
      </c>
    </row>
    <row r="17" spans="1:21" x14ac:dyDescent="0.35">
      <c r="A17" s="7" t="s">
        <v>0</v>
      </c>
      <c r="B17" s="8" t="s">
        <v>41</v>
      </c>
      <c r="C17" s="8">
        <v>100</v>
      </c>
      <c r="D17" s="8">
        <v>19</v>
      </c>
      <c r="E17" s="9" t="str">
        <f t="shared" si="0"/>
        <v>Транспортёр горизонтальный ТГ-100-19</v>
      </c>
      <c r="F17" s="2">
        <v>459736</v>
      </c>
      <c r="G17" s="2">
        <v>367789</v>
      </c>
      <c r="H17" s="2">
        <f t="shared" si="4"/>
        <v>4094610.9119999995</v>
      </c>
      <c r="I17" s="2">
        <f t="shared" si="5"/>
        <v>3275688.7295999997</v>
      </c>
      <c r="J17" s="2">
        <v>386868</v>
      </c>
      <c r="L17" s="7" t="s">
        <v>1</v>
      </c>
      <c r="M17" s="8" t="s">
        <v>41</v>
      </c>
      <c r="N17" s="8">
        <v>100</v>
      </c>
      <c r="O17" s="8">
        <v>19</v>
      </c>
      <c r="P17" s="9" t="str">
        <f t="shared" si="1"/>
        <v>Транспортёр горизонтальный ТГ-100-19 (ц)</v>
      </c>
      <c r="Q17" s="2">
        <f t="shared" si="2"/>
        <v>528696.39999999991</v>
      </c>
      <c r="R17" s="2">
        <f t="shared" si="3"/>
        <v>422957.11999999994</v>
      </c>
      <c r="S17" s="2">
        <f t="shared" si="6"/>
        <v>5964475.608</v>
      </c>
      <c r="T17" s="2">
        <f t="shared" si="7"/>
        <v>4771580.4863999998</v>
      </c>
      <c r="U17" s="2">
        <v>563537</v>
      </c>
    </row>
    <row r="18" spans="1:21" x14ac:dyDescent="0.35">
      <c r="A18" s="7" t="s">
        <v>0</v>
      </c>
      <c r="B18" s="8" t="s">
        <v>42</v>
      </c>
      <c r="C18" s="8">
        <v>100</v>
      </c>
      <c r="D18" s="8">
        <v>20</v>
      </c>
      <c r="E18" s="9" t="str">
        <f t="shared" si="0"/>
        <v>Транспортёр горизонтальный ТГ-100-20</v>
      </c>
      <c r="F18" s="2">
        <v>476364</v>
      </c>
      <c r="G18" s="2">
        <v>381091</v>
      </c>
      <c r="H18" s="2">
        <f t="shared" si="4"/>
        <v>4242702.24</v>
      </c>
      <c r="I18" s="2">
        <f t="shared" si="5"/>
        <v>3394161.7920000004</v>
      </c>
      <c r="J18" s="2">
        <v>400860</v>
      </c>
      <c r="L18" s="7" t="s">
        <v>1</v>
      </c>
      <c r="M18" s="8" t="s">
        <v>42</v>
      </c>
      <c r="N18" s="8">
        <v>100</v>
      </c>
      <c r="O18" s="8">
        <v>20</v>
      </c>
      <c r="P18" s="9" t="str">
        <f t="shared" si="1"/>
        <v>Транспортёр горизонтальный ТГ-100-20 (ц)</v>
      </c>
      <c r="Q18" s="2">
        <f t="shared" si="2"/>
        <v>547818.6</v>
      </c>
      <c r="R18" s="2">
        <f t="shared" si="3"/>
        <v>438254.88</v>
      </c>
      <c r="S18" s="2">
        <f t="shared" si="6"/>
        <v>6180209.2800000012</v>
      </c>
      <c r="T18" s="2">
        <f t="shared" si="7"/>
        <v>4944167.4240000006</v>
      </c>
      <c r="U18" s="2">
        <v>583920</v>
      </c>
    </row>
  </sheetData>
  <sheetProtection password="CC69"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F40" workbookViewId="0">
      <selection activeCell="H43" sqref="H43"/>
    </sheetView>
  </sheetViews>
  <sheetFormatPr defaultColWidth="14.453125" defaultRowHeight="14.5" x14ac:dyDescent="0.35"/>
  <cols>
    <col min="1" max="16384" width="14.453125" style="10"/>
  </cols>
  <sheetData>
    <row r="1" spans="1:17" x14ac:dyDescent="0.35">
      <c r="A1" s="4" t="s">
        <v>2</v>
      </c>
      <c r="B1" s="4" t="s">
        <v>25</v>
      </c>
      <c r="C1" s="4" t="s">
        <v>43</v>
      </c>
      <c r="D1" s="4" t="s">
        <v>3</v>
      </c>
      <c r="E1" s="4" t="s">
        <v>4</v>
      </c>
      <c r="F1" s="1" t="s">
        <v>44</v>
      </c>
      <c r="G1" s="1" t="s">
        <v>45</v>
      </c>
      <c r="H1" s="5" t="s">
        <v>6</v>
      </c>
      <c r="J1" s="4" t="s">
        <v>2</v>
      </c>
      <c r="K1" s="4" t="s">
        <v>25</v>
      </c>
      <c r="L1" s="4" t="s">
        <v>43</v>
      </c>
      <c r="M1" s="4" t="s">
        <v>3</v>
      </c>
      <c r="N1" s="4" t="s">
        <v>4</v>
      </c>
      <c r="O1" s="1" t="s">
        <v>44</v>
      </c>
      <c r="P1" s="1" t="s">
        <v>45</v>
      </c>
      <c r="Q1" s="5" t="s">
        <v>6</v>
      </c>
    </row>
    <row r="2" spans="1:17" x14ac:dyDescent="0.35">
      <c r="A2" s="7" t="s">
        <v>0</v>
      </c>
      <c r="B2" s="8" t="str">
        <f t="shared" ref="B2:B33" si="0">CONCATENATE("ТТЦ-",C2,"-",D2)</f>
        <v>ТТЦ-50-4</v>
      </c>
      <c r="C2" s="8">
        <v>50</v>
      </c>
      <c r="D2" s="8">
        <v>4</v>
      </c>
      <c r="E2" s="9" t="str">
        <f t="shared" ref="E2:E33" si="1">CONCATENATE("Транспортёр ",B2)</f>
        <v>Транспортёр ТТЦ-50-4</v>
      </c>
      <c r="F2" s="2">
        <f>G2*125%</f>
        <v>2848471.92</v>
      </c>
      <c r="G2" s="2">
        <f>(H2*6.3)*120%*112%</f>
        <v>2278777.5359999998</v>
      </c>
      <c r="H2" s="2">
        <v>269130</v>
      </c>
      <c r="J2" s="7" t="s">
        <v>1</v>
      </c>
      <c r="K2" s="8" t="str">
        <f t="shared" ref="K2:K33" si="2">CONCATENATE("ТТЦ-",L2,"-",M2)</f>
        <v>ТТЦ-50-4</v>
      </c>
      <c r="L2" s="8">
        <v>50</v>
      </c>
      <c r="M2" s="8">
        <v>4</v>
      </c>
      <c r="N2" s="9" t="str">
        <f t="shared" ref="N2:N33" si="3">CONCATENATE("Транспортёр ",K2," (ц)")</f>
        <v>Транспортёр ТТЦ-50-4 (ц)</v>
      </c>
      <c r="O2" s="2">
        <f>P2*125%</f>
        <v>3129127.8480000002</v>
      </c>
      <c r="P2" s="2">
        <f>(Q2*6.3)*120%*112%</f>
        <v>2503302.2784000002</v>
      </c>
      <c r="Q2" s="2">
        <v>295647</v>
      </c>
    </row>
    <row r="3" spans="1:17" x14ac:dyDescent="0.35">
      <c r="A3" s="7" t="s">
        <v>0</v>
      </c>
      <c r="B3" s="8" t="str">
        <f t="shared" si="0"/>
        <v>ТТЦ-50-5</v>
      </c>
      <c r="C3" s="8">
        <v>50</v>
      </c>
      <c r="D3" s="8">
        <v>5</v>
      </c>
      <c r="E3" s="9" t="str">
        <f t="shared" si="1"/>
        <v>Транспортёр ТТЦ-50-5</v>
      </c>
      <c r="F3" s="2">
        <f t="shared" ref="F3:F58" si="4">G3*125%</f>
        <v>3008269.1519999998</v>
      </c>
      <c r="G3" s="2">
        <f t="shared" ref="G3:G58" si="5">(H3*6.3)*120%*112%</f>
        <v>2406615.3215999999</v>
      </c>
      <c r="H3" s="2">
        <v>284228</v>
      </c>
      <c r="J3" s="7" t="s">
        <v>1</v>
      </c>
      <c r="K3" s="8" t="str">
        <f t="shared" si="2"/>
        <v>ТТЦ-50-5</v>
      </c>
      <c r="L3" s="8">
        <v>50</v>
      </c>
      <c r="M3" s="8">
        <v>5</v>
      </c>
      <c r="N3" s="9" t="str">
        <f t="shared" si="3"/>
        <v>Транспортёр ТТЦ-50-5 (ц)</v>
      </c>
      <c r="O3" s="2">
        <f t="shared" ref="O3:O58" si="6">P3*125%</f>
        <v>3284500.9679999999</v>
      </c>
      <c r="P3" s="2">
        <f t="shared" ref="P3:P58" si="7">(Q3*6.3)*120%*112%</f>
        <v>2627600.7744</v>
      </c>
      <c r="Q3" s="2">
        <v>310327</v>
      </c>
    </row>
    <row r="4" spans="1:17" x14ac:dyDescent="0.35">
      <c r="A4" s="7" t="s">
        <v>0</v>
      </c>
      <c r="B4" s="8" t="str">
        <f t="shared" si="0"/>
        <v>ТТЦ-50-6</v>
      </c>
      <c r="C4" s="8">
        <v>50</v>
      </c>
      <c r="D4" s="8">
        <v>6</v>
      </c>
      <c r="E4" s="9" t="str">
        <f t="shared" si="1"/>
        <v>Транспортёр ТТЦ-50-6</v>
      </c>
      <c r="F4" s="2">
        <f t="shared" si="4"/>
        <v>3168087.5520000001</v>
      </c>
      <c r="G4" s="2">
        <f t="shared" si="5"/>
        <v>2534470.0416000001</v>
      </c>
      <c r="H4" s="2">
        <v>299328</v>
      </c>
      <c r="J4" s="7" t="s">
        <v>1</v>
      </c>
      <c r="K4" s="8" t="str">
        <f t="shared" si="2"/>
        <v>ТТЦ-50-6</v>
      </c>
      <c r="L4" s="8">
        <v>50</v>
      </c>
      <c r="M4" s="8">
        <v>6</v>
      </c>
      <c r="N4" s="9" t="str">
        <f t="shared" si="3"/>
        <v>Транспортёр ТТЦ-50-6 (ц)</v>
      </c>
      <c r="O4" s="2">
        <f t="shared" si="6"/>
        <v>3445801.1279999996</v>
      </c>
      <c r="P4" s="2">
        <f t="shared" si="7"/>
        <v>2756640.9023999996</v>
      </c>
      <c r="Q4" s="2">
        <v>325567</v>
      </c>
    </row>
    <row r="5" spans="1:17" x14ac:dyDescent="0.35">
      <c r="A5" s="7" t="s">
        <v>0</v>
      </c>
      <c r="B5" s="8" t="str">
        <f t="shared" si="0"/>
        <v>ТТЦ-50-7</v>
      </c>
      <c r="C5" s="8">
        <v>50</v>
      </c>
      <c r="D5" s="8">
        <v>7</v>
      </c>
      <c r="E5" s="9" t="str">
        <f t="shared" si="1"/>
        <v>Транспортёр ТТЦ-50-7</v>
      </c>
      <c r="F5" s="2">
        <f t="shared" si="4"/>
        <v>3327905.9519999996</v>
      </c>
      <c r="G5" s="2">
        <f t="shared" si="5"/>
        <v>2662324.7615999999</v>
      </c>
      <c r="H5" s="2">
        <v>314428</v>
      </c>
      <c r="J5" s="7" t="s">
        <v>1</v>
      </c>
      <c r="K5" s="8" t="str">
        <f t="shared" si="2"/>
        <v>ТТЦ-50-7</v>
      </c>
      <c r="L5" s="8">
        <v>50</v>
      </c>
      <c r="M5" s="8">
        <v>7</v>
      </c>
      <c r="N5" s="9" t="str">
        <f t="shared" si="3"/>
        <v>Транспортёр ТТЦ-50-7 (ц)</v>
      </c>
      <c r="O5" s="2">
        <f t="shared" si="6"/>
        <v>3600179.352</v>
      </c>
      <c r="P5" s="2">
        <f t="shared" si="7"/>
        <v>2880143.4816000001</v>
      </c>
      <c r="Q5" s="2">
        <v>340153</v>
      </c>
    </row>
    <row r="6" spans="1:17" x14ac:dyDescent="0.35">
      <c r="A6" s="7" t="s">
        <v>0</v>
      </c>
      <c r="B6" s="8" t="str">
        <f t="shared" si="0"/>
        <v>ТТЦ-50-8</v>
      </c>
      <c r="C6" s="8">
        <v>50</v>
      </c>
      <c r="D6" s="8">
        <v>8</v>
      </c>
      <c r="E6" s="9" t="str">
        <f t="shared" si="1"/>
        <v>Транспортёр ТТЦ-50-8</v>
      </c>
      <c r="F6" s="2">
        <f t="shared" si="4"/>
        <v>3487724.352</v>
      </c>
      <c r="G6" s="2">
        <f t="shared" si="5"/>
        <v>2790179.4816000001</v>
      </c>
      <c r="H6" s="2">
        <v>329528</v>
      </c>
      <c r="J6" s="7" t="s">
        <v>1</v>
      </c>
      <c r="K6" s="8" t="str">
        <f t="shared" si="2"/>
        <v>ТТЦ-50-8</v>
      </c>
      <c r="L6" s="8">
        <v>50</v>
      </c>
      <c r="M6" s="8">
        <v>8</v>
      </c>
      <c r="N6" s="9" t="str">
        <f t="shared" si="3"/>
        <v>Транспортёр ТТЦ-50-8 (ц)</v>
      </c>
      <c r="O6" s="2">
        <f t="shared" si="6"/>
        <v>3760495.2</v>
      </c>
      <c r="P6" s="2">
        <f t="shared" si="7"/>
        <v>3008396.16</v>
      </c>
      <c r="Q6" s="2">
        <v>355300</v>
      </c>
    </row>
    <row r="7" spans="1:17" x14ac:dyDescent="0.35">
      <c r="A7" s="7" t="s">
        <v>0</v>
      </c>
      <c r="B7" s="8" t="str">
        <f t="shared" si="0"/>
        <v>ТТЦ-50-9</v>
      </c>
      <c r="C7" s="8">
        <v>50</v>
      </c>
      <c r="D7" s="8">
        <v>9</v>
      </c>
      <c r="E7" s="9" t="str">
        <f t="shared" si="1"/>
        <v>Транспортёр ТТЦ-50-9</v>
      </c>
      <c r="F7" s="2">
        <f t="shared" si="4"/>
        <v>3647532.1680000005</v>
      </c>
      <c r="G7" s="2">
        <f t="shared" si="5"/>
        <v>2918025.7344000004</v>
      </c>
      <c r="H7" s="2">
        <v>344627</v>
      </c>
      <c r="J7" s="7" t="s">
        <v>1</v>
      </c>
      <c r="K7" s="8" t="str">
        <f t="shared" si="2"/>
        <v>ТТЦ-50-9</v>
      </c>
      <c r="L7" s="8">
        <v>50</v>
      </c>
      <c r="M7" s="8">
        <v>9</v>
      </c>
      <c r="N7" s="9" t="str">
        <f t="shared" si="3"/>
        <v>Транспортёр ТТЦ-50-9 (ц)</v>
      </c>
      <c r="O7" s="2">
        <f t="shared" si="6"/>
        <v>3921805.9439999992</v>
      </c>
      <c r="P7" s="2">
        <f t="shared" si="7"/>
        <v>3137444.7551999995</v>
      </c>
      <c r="Q7" s="2">
        <v>370541</v>
      </c>
    </row>
    <row r="8" spans="1:17" x14ac:dyDescent="0.35">
      <c r="A8" s="7" t="s">
        <v>0</v>
      </c>
      <c r="B8" s="8" t="str">
        <f t="shared" si="0"/>
        <v>ТТЦ-50-10</v>
      </c>
      <c r="C8" s="8">
        <v>50</v>
      </c>
      <c r="D8" s="8">
        <v>10</v>
      </c>
      <c r="E8" s="9" t="str">
        <f t="shared" si="1"/>
        <v>Транспортёр ТТЦ-50-10</v>
      </c>
      <c r="F8" s="2">
        <f t="shared" si="4"/>
        <v>3823829.8559999997</v>
      </c>
      <c r="G8" s="2">
        <f t="shared" si="5"/>
        <v>3059063.8847999997</v>
      </c>
      <c r="H8" s="2">
        <v>361284</v>
      </c>
      <c r="J8" s="7" t="s">
        <v>1</v>
      </c>
      <c r="K8" s="8" t="str">
        <f t="shared" si="2"/>
        <v>ТТЦ-50-10</v>
      </c>
      <c r="L8" s="8">
        <v>50</v>
      </c>
      <c r="M8" s="8">
        <v>10</v>
      </c>
      <c r="N8" s="9" t="str">
        <f t="shared" si="3"/>
        <v>Транспортёр ТТЦ-50-10 (ц)</v>
      </c>
      <c r="O8" s="2">
        <f t="shared" si="6"/>
        <v>4466088.1439999994</v>
      </c>
      <c r="P8" s="2">
        <f t="shared" si="7"/>
        <v>3572870.5151999998</v>
      </c>
      <c r="Q8" s="2">
        <v>421966</v>
      </c>
    </row>
    <row r="9" spans="1:17" x14ac:dyDescent="0.35">
      <c r="A9" s="7" t="s">
        <v>0</v>
      </c>
      <c r="B9" s="8" t="str">
        <f t="shared" si="0"/>
        <v>ТТЦ-50-11</v>
      </c>
      <c r="C9" s="8">
        <v>50</v>
      </c>
      <c r="D9" s="8">
        <v>11</v>
      </c>
      <c r="E9" s="9" t="str">
        <f t="shared" si="1"/>
        <v>Транспортёр ТТЦ-50-11</v>
      </c>
      <c r="F9" s="2">
        <f t="shared" si="4"/>
        <v>3982399.3439999996</v>
      </c>
      <c r="G9" s="2">
        <f t="shared" si="5"/>
        <v>3185919.4751999998</v>
      </c>
      <c r="H9" s="2">
        <v>376266</v>
      </c>
      <c r="J9" s="7" t="s">
        <v>1</v>
      </c>
      <c r="K9" s="8" t="str">
        <f t="shared" si="2"/>
        <v>ТТЦ-50-11</v>
      </c>
      <c r="L9" s="8">
        <v>50</v>
      </c>
      <c r="M9" s="8">
        <v>11</v>
      </c>
      <c r="N9" s="9" t="str">
        <f t="shared" si="3"/>
        <v>Транспортёр ТТЦ-50-11 (ц)</v>
      </c>
      <c r="O9" s="2">
        <f t="shared" si="6"/>
        <v>4626403.9920000006</v>
      </c>
      <c r="P9" s="2">
        <f t="shared" si="7"/>
        <v>3701123.1936000003</v>
      </c>
      <c r="Q9" s="2">
        <v>437113</v>
      </c>
    </row>
    <row r="10" spans="1:17" x14ac:dyDescent="0.35">
      <c r="A10" s="7" t="s">
        <v>0</v>
      </c>
      <c r="B10" s="8" t="str">
        <f t="shared" si="0"/>
        <v>ТТЦ-50-12</v>
      </c>
      <c r="C10" s="8">
        <v>50</v>
      </c>
      <c r="D10" s="8">
        <v>12</v>
      </c>
      <c r="E10" s="9" t="str">
        <f t="shared" si="1"/>
        <v>Транспортёр ТТЦ-50-12</v>
      </c>
      <c r="F10" s="2">
        <f t="shared" si="4"/>
        <v>4143445.4880000004</v>
      </c>
      <c r="G10" s="2">
        <f t="shared" si="5"/>
        <v>3314756.3904000004</v>
      </c>
      <c r="H10" s="2">
        <v>391482</v>
      </c>
      <c r="J10" s="7" t="s">
        <v>1</v>
      </c>
      <c r="K10" s="8" t="str">
        <f t="shared" si="2"/>
        <v>ТТЦ-50-12</v>
      </c>
      <c r="L10" s="8">
        <v>50</v>
      </c>
      <c r="M10" s="8">
        <v>12</v>
      </c>
      <c r="N10" s="9" t="str">
        <f t="shared" si="3"/>
        <v>Транспортёр ТТЦ-50-12 (ц)</v>
      </c>
      <c r="O10" s="2">
        <f t="shared" si="6"/>
        <v>4787704.1519999998</v>
      </c>
      <c r="P10" s="2">
        <f t="shared" si="7"/>
        <v>3830163.3215999999</v>
      </c>
      <c r="Q10" s="2">
        <v>452353</v>
      </c>
    </row>
    <row r="11" spans="1:17" x14ac:dyDescent="0.35">
      <c r="A11" s="7" t="s">
        <v>0</v>
      </c>
      <c r="B11" s="8" t="str">
        <f t="shared" si="0"/>
        <v>ТТЦ-50-13</v>
      </c>
      <c r="C11" s="8">
        <v>50</v>
      </c>
      <c r="D11" s="8">
        <v>13</v>
      </c>
      <c r="E11" s="9" t="str">
        <f t="shared" si="1"/>
        <v>Транспортёр ТТЦ-50-13</v>
      </c>
      <c r="F11" s="2">
        <f t="shared" si="4"/>
        <v>4303274.472000001</v>
      </c>
      <c r="G11" s="2">
        <f t="shared" si="5"/>
        <v>3442619.5776000004</v>
      </c>
      <c r="H11" s="2">
        <v>406583</v>
      </c>
      <c r="J11" s="7" t="s">
        <v>1</v>
      </c>
      <c r="K11" s="8" t="str">
        <f t="shared" si="2"/>
        <v>ТТЦ-50-13</v>
      </c>
      <c r="L11" s="8">
        <v>50</v>
      </c>
      <c r="M11" s="8">
        <v>13</v>
      </c>
      <c r="N11" s="9" t="str">
        <f t="shared" si="3"/>
        <v>Транспортёр ТТЦ-50-13 (ц)</v>
      </c>
      <c r="O11" s="2">
        <f t="shared" si="6"/>
        <v>4941098.0640000002</v>
      </c>
      <c r="P11" s="2">
        <f t="shared" si="7"/>
        <v>3952878.4512</v>
      </c>
      <c r="Q11" s="2">
        <v>466846</v>
      </c>
    </row>
    <row r="12" spans="1:17" x14ac:dyDescent="0.35">
      <c r="A12" s="7" t="s">
        <v>0</v>
      </c>
      <c r="B12" s="8" t="str">
        <f t="shared" si="0"/>
        <v>ТТЦ-50-14</v>
      </c>
      <c r="C12" s="8">
        <v>50</v>
      </c>
      <c r="D12" s="8">
        <v>14</v>
      </c>
      <c r="E12" s="9" t="str">
        <f t="shared" si="1"/>
        <v>Транспортёр ТТЦ-50-14</v>
      </c>
      <c r="F12" s="2">
        <f t="shared" si="4"/>
        <v>4463082.2880000006</v>
      </c>
      <c r="G12" s="2">
        <f t="shared" si="5"/>
        <v>3570465.8304000003</v>
      </c>
      <c r="H12" s="2">
        <v>421682</v>
      </c>
      <c r="J12" s="7" t="s">
        <v>1</v>
      </c>
      <c r="K12" s="8" t="str">
        <f t="shared" si="2"/>
        <v>ТТЦ-50-14</v>
      </c>
      <c r="L12" s="8">
        <v>50</v>
      </c>
      <c r="M12" s="8">
        <v>14</v>
      </c>
      <c r="N12" s="9" t="str">
        <f t="shared" si="3"/>
        <v>Транспортёр ТТЦ-50-14 (ц)</v>
      </c>
      <c r="O12" s="2">
        <f t="shared" si="6"/>
        <v>5102398.2240000004</v>
      </c>
      <c r="P12" s="2">
        <f t="shared" si="7"/>
        <v>4081918.5792</v>
      </c>
      <c r="Q12" s="2">
        <v>482086</v>
      </c>
    </row>
    <row r="13" spans="1:17" x14ac:dyDescent="0.35">
      <c r="A13" s="7" t="s">
        <v>0</v>
      </c>
      <c r="B13" s="8" t="str">
        <f t="shared" si="0"/>
        <v>ТТЦ-50-15</v>
      </c>
      <c r="C13" s="8">
        <v>50</v>
      </c>
      <c r="D13" s="8">
        <v>15</v>
      </c>
      <c r="E13" s="9" t="str">
        <f t="shared" si="1"/>
        <v>Транспортёр ТТЦ-50-15</v>
      </c>
      <c r="F13" s="2">
        <f t="shared" si="4"/>
        <v>4622890.1040000003</v>
      </c>
      <c r="G13" s="2">
        <f t="shared" si="5"/>
        <v>3698312.0832000002</v>
      </c>
      <c r="H13" s="2">
        <v>436781</v>
      </c>
      <c r="J13" s="7" t="s">
        <v>1</v>
      </c>
      <c r="K13" s="8" t="str">
        <f t="shared" si="2"/>
        <v>ТТЦ-50-15</v>
      </c>
      <c r="L13" s="8">
        <v>50</v>
      </c>
      <c r="M13" s="8">
        <v>15</v>
      </c>
      <c r="N13" s="9" t="str">
        <f t="shared" si="3"/>
        <v>Транспортёр ТТЦ-50-15 (ц)</v>
      </c>
      <c r="O13" s="2">
        <f t="shared" si="6"/>
        <v>5257771.3439999996</v>
      </c>
      <c r="P13" s="2">
        <f t="shared" si="7"/>
        <v>4206217.0751999998</v>
      </c>
      <c r="Q13" s="2">
        <v>496766</v>
      </c>
    </row>
    <row r="14" spans="1:17" x14ac:dyDescent="0.35">
      <c r="A14" s="7" t="s">
        <v>0</v>
      </c>
      <c r="B14" s="8" t="str">
        <f t="shared" si="0"/>
        <v>ТТЦ-50-16</v>
      </c>
      <c r="C14" s="8">
        <v>50</v>
      </c>
      <c r="D14" s="8">
        <v>16</v>
      </c>
      <c r="E14" s="9" t="str">
        <f t="shared" si="1"/>
        <v>Транспортёр ТТЦ-50-16</v>
      </c>
      <c r="F14" s="2">
        <f t="shared" si="4"/>
        <v>5098831.4159999993</v>
      </c>
      <c r="G14" s="2">
        <f t="shared" si="5"/>
        <v>4079065.1327999998</v>
      </c>
      <c r="H14" s="2">
        <v>481749</v>
      </c>
      <c r="J14" s="7" t="s">
        <v>1</v>
      </c>
      <c r="K14" s="8" t="str">
        <f t="shared" si="2"/>
        <v>ТТЦ-50-16</v>
      </c>
      <c r="L14" s="8">
        <v>50</v>
      </c>
      <c r="M14" s="8">
        <v>16</v>
      </c>
      <c r="N14" s="9" t="str">
        <f t="shared" si="3"/>
        <v>Транспортёр ТТЦ-50-16 (ц)</v>
      </c>
      <c r="O14" s="2">
        <f t="shared" si="6"/>
        <v>5701113.9359999998</v>
      </c>
      <c r="P14" s="2">
        <f t="shared" si="7"/>
        <v>4560891.1487999996</v>
      </c>
      <c r="Q14" s="2">
        <v>538654</v>
      </c>
    </row>
    <row r="15" spans="1:17" x14ac:dyDescent="0.35">
      <c r="A15" s="7" t="s">
        <v>0</v>
      </c>
      <c r="B15" s="8" t="str">
        <f t="shared" si="0"/>
        <v>ТТЦ-50-17</v>
      </c>
      <c r="C15" s="8">
        <v>50</v>
      </c>
      <c r="D15" s="8">
        <v>17</v>
      </c>
      <c r="E15" s="9" t="str">
        <f t="shared" si="1"/>
        <v>Транспортёр ТТЦ-50-17</v>
      </c>
      <c r="F15" s="2">
        <f t="shared" si="4"/>
        <v>5258628.648</v>
      </c>
      <c r="G15" s="2">
        <f t="shared" si="5"/>
        <v>4206902.9183999998</v>
      </c>
      <c r="H15" s="2">
        <v>496847</v>
      </c>
      <c r="J15" s="7" t="s">
        <v>1</v>
      </c>
      <c r="K15" s="8" t="str">
        <f t="shared" si="2"/>
        <v>ТТЦ-50-17</v>
      </c>
      <c r="L15" s="8">
        <v>50</v>
      </c>
      <c r="M15" s="8">
        <v>17</v>
      </c>
      <c r="N15" s="9" t="str">
        <f t="shared" si="3"/>
        <v>Транспортёр ТТЦ-50-17 (ц)</v>
      </c>
      <c r="O15" s="2">
        <f t="shared" si="6"/>
        <v>5862414.0959999999</v>
      </c>
      <c r="P15" s="2">
        <f t="shared" si="7"/>
        <v>4689931.2768000001</v>
      </c>
      <c r="Q15" s="2">
        <v>553894</v>
      </c>
    </row>
    <row r="16" spans="1:17" x14ac:dyDescent="0.35">
      <c r="A16" s="7" t="s">
        <v>0</v>
      </c>
      <c r="B16" s="8" t="str">
        <f t="shared" si="0"/>
        <v>ТТЦ-50-18</v>
      </c>
      <c r="C16" s="8">
        <v>50</v>
      </c>
      <c r="D16" s="8">
        <v>18</v>
      </c>
      <c r="E16" s="9" t="str">
        <f t="shared" si="1"/>
        <v>Транспортёр ТТЦ-50-18</v>
      </c>
      <c r="F16" s="2">
        <f t="shared" si="4"/>
        <v>5418447.0480000004</v>
      </c>
      <c r="G16" s="2">
        <f t="shared" si="5"/>
        <v>4334757.6384000005</v>
      </c>
      <c r="H16" s="2">
        <v>511947</v>
      </c>
      <c r="J16" s="7" t="s">
        <v>1</v>
      </c>
      <c r="K16" s="8" t="str">
        <f t="shared" si="2"/>
        <v>ТТЦ-50-18</v>
      </c>
      <c r="L16" s="8">
        <v>50</v>
      </c>
      <c r="M16" s="8">
        <v>18</v>
      </c>
      <c r="N16" s="9" t="str">
        <f t="shared" si="3"/>
        <v>Транспортёр ТТЦ-50-18 (ц)</v>
      </c>
      <c r="O16" s="2">
        <f t="shared" si="6"/>
        <v>6030646.7760000005</v>
      </c>
      <c r="P16" s="2">
        <f t="shared" si="7"/>
        <v>4824517.4208000004</v>
      </c>
      <c r="Q16" s="2">
        <v>569789</v>
      </c>
    </row>
    <row r="17" spans="1:17" x14ac:dyDescent="0.35">
      <c r="A17" s="7" t="s">
        <v>0</v>
      </c>
      <c r="B17" s="8" t="str">
        <f t="shared" si="0"/>
        <v>ТТЦ-50-19</v>
      </c>
      <c r="C17" s="8">
        <v>50</v>
      </c>
      <c r="D17" s="8">
        <v>19</v>
      </c>
      <c r="E17" s="9" t="str">
        <f t="shared" si="1"/>
        <v>Транспортёр ТТЦ-50-19</v>
      </c>
      <c r="F17" s="2">
        <f t="shared" si="4"/>
        <v>5578244.2799999993</v>
      </c>
      <c r="G17" s="2">
        <f t="shared" si="5"/>
        <v>4462595.4239999996</v>
      </c>
      <c r="H17" s="2">
        <v>527045</v>
      </c>
      <c r="J17" s="7" t="s">
        <v>1</v>
      </c>
      <c r="K17" s="8" t="str">
        <f t="shared" si="2"/>
        <v>ТТЦ-50-19</v>
      </c>
      <c r="L17" s="8">
        <v>50</v>
      </c>
      <c r="M17" s="8">
        <v>19</v>
      </c>
      <c r="N17" s="9" t="str">
        <f t="shared" si="3"/>
        <v>Транспортёр ТТЦ-50-19 (ц)</v>
      </c>
      <c r="O17" s="2">
        <f t="shared" si="6"/>
        <v>6197895.1440000013</v>
      </c>
      <c r="P17" s="2">
        <f t="shared" si="7"/>
        <v>4958316.1152000008</v>
      </c>
      <c r="Q17" s="2">
        <v>585591</v>
      </c>
    </row>
    <row r="18" spans="1:17" x14ac:dyDescent="0.35">
      <c r="A18" s="7" t="s">
        <v>0</v>
      </c>
      <c r="B18" s="8" t="str">
        <f t="shared" si="0"/>
        <v>ТТЦ-50-20</v>
      </c>
      <c r="C18" s="8">
        <v>50</v>
      </c>
      <c r="D18" s="8">
        <v>20</v>
      </c>
      <c r="E18" s="9" t="str">
        <f t="shared" si="1"/>
        <v>Транспортёр ТТЦ-50-20</v>
      </c>
      <c r="F18" s="2">
        <f t="shared" si="4"/>
        <v>5738052.0960000008</v>
      </c>
      <c r="G18" s="2">
        <f t="shared" si="5"/>
        <v>4590441.6768000005</v>
      </c>
      <c r="H18" s="2">
        <v>542144</v>
      </c>
      <c r="J18" s="7" t="s">
        <v>1</v>
      </c>
      <c r="K18" s="8" t="str">
        <f t="shared" si="2"/>
        <v>ТТЦ-50-20</v>
      </c>
      <c r="L18" s="8">
        <v>50</v>
      </c>
      <c r="M18" s="8">
        <v>20</v>
      </c>
      <c r="N18" s="9" t="str">
        <f t="shared" si="3"/>
        <v>Транспортёр ТТЦ-50-20 (ц)</v>
      </c>
      <c r="O18" s="2">
        <f t="shared" si="6"/>
        <v>6359195.3039999995</v>
      </c>
      <c r="P18" s="2">
        <f t="shared" si="7"/>
        <v>5087356.2431999994</v>
      </c>
      <c r="Q18" s="2">
        <v>600831</v>
      </c>
    </row>
    <row r="19" spans="1:17" x14ac:dyDescent="0.35">
      <c r="A19" s="7" t="s">
        <v>0</v>
      </c>
      <c r="B19" s="8" t="str">
        <f t="shared" si="0"/>
        <v>ТТЦ-50-21</v>
      </c>
      <c r="C19" s="8">
        <v>50</v>
      </c>
      <c r="D19" s="8">
        <v>21</v>
      </c>
      <c r="E19" s="9" t="str">
        <f t="shared" si="1"/>
        <v>Транспортёр ТТЦ-50-21</v>
      </c>
      <c r="F19" s="2">
        <f t="shared" si="4"/>
        <v>5897870.4960000003</v>
      </c>
      <c r="G19" s="2">
        <f t="shared" si="5"/>
        <v>4718296.3968000002</v>
      </c>
      <c r="H19" s="2">
        <v>557244</v>
      </c>
      <c r="J19" s="7" t="s">
        <v>1</v>
      </c>
      <c r="K19" s="8" t="str">
        <f t="shared" si="2"/>
        <v>ТТЦ-50-21</v>
      </c>
      <c r="L19" s="8">
        <v>50</v>
      </c>
      <c r="M19" s="8">
        <v>21</v>
      </c>
      <c r="N19" s="9" t="str">
        <f t="shared" si="3"/>
        <v>Транспортёр ТТЦ-50-21 (ц)</v>
      </c>
      <c r="O19" s="2">
        <f t="shared" si="6"/>
        <v>6527427.9839999992</v>
      </c>
      <c r="P19" s="2">
        <f t="shared" si="7"/>
        <v>5221942.3871999998</v>
      </c>
      <c r="Q19" s="2">
        <v>616726</v>
      </c>
    </row>
    <row r="20" spans="1:17" x14ac:dyDescent="0.35">
      <c r="A20" s="7" t="s">
        <v>0</v>
      </c>
      <c r="B20" s="8" t="str">
        <f t="shared" si="0"/>
        <v>ТТЦ-50-22</v>
      </c>
      <c r="C20" s="8">
        <v>50</v>
      </c>
      <c r="D20" s="8">
        <v>22</v>
      </c>
      <c r="E20" s="9" t="str">
        <f t="shared" si="1"/>
        <v>Транспортёр ТТЦ-50-22</v>
      </c>
      <c r="F20" s="2">
        <f t="shared" si="4"/>
        <v>6057667.7280000001</v>
      </c>
      <c r="G20" s="2">
        <f t="shared" si="5"/>
        <v>4846134.1824000003</v>
      </c>
      <c r="H20" s="2">
        <v>572342</v>
      </c>
      <c r="J20" s="7" t="s">
        <v>1</v>
      </c>
      <c r="K20" s="8" t="str">
        <f t="shared" si="2"/>
        <v>ТТЦ-50-22</v>
      </c>
      <c r="L20" s="8">
        <v>50</v>
      </c>
      <c r="M20" s="8">
        <v>22</v>
      </c>
      <c r="N20" s="9" t="str">
        <f t="shared" si="3"/>
        <v>Транспортёр ТТЦ-50-22 (ц)</v>
      </c>
      <c r="O20" s="2">
        <f t="shared" si="6"/>
        <v>6694676.352</v>
      </c>
      <c r="P20" s="2">
        <f t="shared" si="7"/>
        <v>5355741.0816000002</v>
      </c>
      <c r="Q20" s="2">
        <v>632528</v>
      </c>
    </row>
    <row r="21" spans="1:17" x14ac:dyDescent="0.35">
      <c r="A21" s="7" t="s">
        <v>0</v>
      </c>
      <c r="B21" s="8" t="str">
        <f t="shared" si="0"/>
        <v>ТТЦ-50-23</v>
      </c>
      <c r="C21" s="8">
        <v>50</v>
      </c>
      <c r="D21" s="8">
        <v>23</v>
      </c>
      <c r="E21" s="9" t="str">
        <f t="shared" si="1"/>
        <v>Транспортёр ТТЦ-50-23</v>
      </c>
      <c r="F21" s="2">
        <f t="shared" si="4"/>
        <v>6217496.7120000012</v>
      </c>
      <c r="G21" s="2">
        <f t="shared" si="5"/>
        <v>4973997.3696000008</v>
      </c>
      <c r="H21" s="2">
        <v>587443</v>
      </c>
      <c r="J21" s="7" t="s">
        <v>1</v>
      </c>
      <c r="K21" s="8" t="str">
        <f t="shared" si="2"/>
        <v>ТТЦ-50-23</v>
      </c>
      <c r="L21" s="8">
        <v>50</v>
      </c>
      <c r="M21" s="8">
        <v>23</v>
      </c>
      <c r="N21" s="9" t="str">
        <f t="shared" si="3"/>
        <v>Транспортёр ТТЦ-50-23 (ц)</v>
      </c>
      <c r="O21" s="2">
        <f t="shared" si="6"/>
        <v>6861914.1359999999</v>
      </c>
      <c r="P21" s="2">
        <f t="shared" si="7"/>
        <v>5489531.3087999998</v>
      </c>
      <c r="Q21" s="2">
        <v>648329</v>
      </c>
    </row>
    <row r="22" spans="1:17" x14ac:dyDescent="0.35">
      <c r="A22" s="7" t="s">
        <v>0</v>
      </c>
      <c r="B22" s="8" t="str">
        <f t="shared" si="0"/>
        <v>ТТЦ-50-24</v>
      </c>
      <c r="C22" s="8">
        <v>50</v>
      </c>
      <c r="D22" s="8">
        <v>24</v>
      </c>
      <c r="E22" s="9" t="str">
        <f t="shared" si="1"/>
        <v>Транспортёр ТТЦ-50-24</v>
      </c>
      <c r="F22" s="2">
        <f t="shared" si="4"/>
        <v>6487007.688000001</v>
      </c>
      <c r="G22" s="2">
        <f t="shared" si="5"/>
        <v>5189606.1504000006</v>
      </c>
      <c r="H22" s="2">
        <v>612907</v>
      </c>
      <c r="J22" s="7" t="s">
        <v>1</v>
      </c>
      <c r="K22" s="8" t="str">
        <f t="shared" si="2"/>
        <v>ТТЦ-50-24</v>
      </c>
      <c r="L22" s="8">
        <v>50</v>
      </c>
      <c r="M22" s="8">
        <v>24</v>
      </c>
      <c r="N22" s="9" t="str">
        <f t="shared" si="3"/>
        <v>Транспортёр ТТЦ-50-24 (ц)</v>
      </c>
      <c r="O22" s="2">
        <f t="shared" si="6"/>
        <v>7800058.7280000001</v>
      </c>
      <c r="P22" s="2">
        <f t="shared" si="7"/>
        <v>6240046.9824000001</v>
      </c>
      <c r="Q22" s="2">
        <v>736967</v>
      </c>
    </row>
    <row r="23" spans="1:17" x14ac:dyDescent="0.35">
      <c r="A23" s="7" t="s">
        <v>0</v>
      </c>
      <c r="B23" s="8" t="str">
        <f t="shared" si="0"/>
        <v>ТТЦ-50-25</v>
      </c>
      <c r="C23" s="8">
        <v>50</v>
      </c>
      <c r="D23" s="8">
        <v>25</v>
      </c>
      <c r="E23" s="9" t="str">
        <f t="shared" si="1"/>
        <v>Транспортёр ТТЦ-50-25</v>
      </c>
      <c r="F23" s="2">
        <f t="shared" si="4"/>
        <v>6646815.5039999997</v>
      </c>
      <c r="G23" s="2">
        <f t="shared" si="5"/>
        <v>5317452.4031999996</v>
      </c>
      <c r="H23" s="2">
        <v>628006</v>
      </c>
      <c r="J23" s="7" t="s">
        <v>1</v>
      </c>
      <c r="K23" s="8" t="str">
        <f t="shared" si="2"/>
        <v>ТТЦ-50-25</v>
      </c>
      <c r="L23" s="8">
        <v>50</v>
      </c>
      <c r="M23" s="8">
        <v>25</v>
      </c>
      <c r="N23" s="9" t="str">
        <f t="shared" si="3"/>
        <v>Транспортёр ТТЦ-50-25 (ц)</v>
      </c>
      <c r="O23" s="2">
        <f t="shared" si="6"/>
        <v>7967307.0960000008</v>
      </c>
      <c r="P23" s="2">
        <f t="shared" si="7"/>
        <v>6373845.6768000005</v>
      </c>
      <c r="Q23" s="2">
        <v>752769</v>
      </c>
    </row>
    <row r="24" spans="1:17" x14ac:dyDescent="0.35">
      <c r="A24" s="7" t="s">
        <v>0</v>
      </c>
      <c r="B24" s="8" t="str">
        <f t="shared" si="0"/>
        <v>ТТЦ-50-26</v>
      </c>
      <c r="C24" s="8">
        <v>50</v>
      </c>
      <c r="D24" s="8">
        <v>26</v>
      </c>
      <c r="E24" s="9" t="str">
        <f t="shared" si="1"/>
        <v>Транспортёр ТТЦ-50-26</v>
      </c>
      <c r="F24" s="2">
        <f t="shared" si="4"/>
        <v>6806623.3200000003</v>
      </c>
      <c r="G24" s="2">
        <f t="shared" si="5"/>
        <v>5445298.6560000004</v>
      </c>
      <c r="H24" s="2">
        <v>643105</v>
      </c>
      <c r="J24" s="7" t="s">
        <v>1</v>
      </c>
      <c r="K24" s="8" t="str">
        <f t="shared" si="2"/>
        <v>ТТЦ-50-26</v>
      </c>
      <c r="L24" s="8">
        <v>50</v>
      </c>
      <c r="M24" s="8">
        <v>26</v>
      </c>
      <c r="N24" s="9" t="str">
        <f t="shared" si="3"/>
        <v>Транспортёр ТТЦ-50-26 (ц)</v>
      </c>
      <c r="O24" s="2">
        <f t="shared" si="6"/>
        <v>8134544.8800000008</v>
      </c>
      <c r="P24" s="2">
        <f t="shared" si="7"/>
        <v>6507635.904000001</v>
      </c>
      <c r="Q24" s="2">
        <v>768570</v>
      </c>
    </row>
    <row r="25" spans="1:17" x14ac:dyDescent="0.35">
      <c r="A25" s="7" t="s">
        <v>0</v>
      </c>
      <c r="B25" s="8" t="str">
        <f t="shared" si="0"/>
        <v>ТТЦ-50-27</v>
      </c>
      <c r="C25" s="8">
        <v>50</v>
      </c>
      <c r="D25" s="8">
        <v>27</v>
      </c>
      <c r="E25" s="9" t="str">
        <f t="shared" si="1"/>
        <v>Транспортёр ТТЦ-50-27</v>
      </c>
      <c r="F25" s="2">
        <f t="shared" si="4"/>
        <v>6966441.7200000007</v>
      </c>
      <c r="G25" s="2">
        <f t="shared" si="5"/>
        <v>5573153.3760000002</v>
      </c>
      <c r="H25" s="2">
        <v>658205</v>
      </c>
      <c r="J25" s="7" t="s">
        <v>1</v>
      </c>
      <c r="K25" s="8" t="str">
        <f t="shared" si="2"/>
        <v>ТТЦ-50-27</v>
      </c>
      <c r="L25" s="8">
        <v>50</v>
      </c>
      <c r="M25" s="8">
        <v>27</v>
      </c>
      <c r="N25" s="9" t="str">
        <f t="shared" si="3"/>
        <v>Транспортёр ТТЦ-50-27 (ц)</v>
      </c>
      <c r="O25" s="2">
        <f t="shared" si="6"/>
        <v>8295855.6239999998</v>
      </c>
      <c r="P25" s="2">
        <f t="shared" si="7"/>
        <v>6636684.4991999995</v>
      </c>
      <c r="Q25" s="2">
        <v>783811</v>
      </c>
    </row>
    <row r="26" spans="1:17" x14ac:dyDescent="0.35">
      <c r="A26" s="7" t="s">
        <v>0</v>
      </c>
      <c r="B26" s="8" t="str">
        <f t="shared" si="0"/>
        <v>ТТЦ-50-28</v>
      </c>
      <c r="C26" s="8">
        <v>50</v>
      </c>
      <c r="D26" s="8">
        <v>28</v>
      </c>
      <c r="E26" s="9" t="str">
        <f t="shared" si="1"/>
        <v>Транспортёр ТТЦ-50-28</v>
      </c>
      <c r="F26" s="2">
        <f t="shared" si="4"/>
        <v>7126228.3679999989</v>
      </c>
      <c r="G26" s="2">
        <f t="shared" si="5"/>
        <v>5700982.6943999995</v>
      </c>
      <c r="H26" s="2">
        <v>673302</v>
      </c>
      <c r="J26" s="7" t="s">
        <v>1</v>
      </c>
      <c r="K26" s="8" t="str">
        <f t="shared" si="2"/>
        <v>ТТЦ-50-28</v>
      </c>
      <c r="L26" s="8">
        <v>50</v>
      </c>
      <c r="M26" s="8">
        <v>28</v>
      </c>
      <c r="N26" s="9" t="str">
        <f t="shared" si="3"/>
        <v>Транспортёр ТТЦ-50-28 (ц)</v>
      </c>
      <c r="O26" s="2">
        <f t="shared" si="6"/>
        <v>8464088.3039999995</v>
      </c>
      <c r="P26" s="2">
        <f t="shared" si="7"/>
        <v>6771270.6431999998</v>
      </c>
      <c r="Q26" s="2">
        <v>799706</v>
      </c>
    </row>
    <row r="27" spans="1:17" x14ac:dyDescent="0.35">
      <c r="A27" s="7" t="s">
        <v>0</v>
      </c>
      <c r="B27" s="8" t="str">
        <f t="shared" si="0"/>
        <v>ТТЦ-50-29</v>
      </c>
      <c r="C27" s="8">
        <v>50</v>
      </c>
      <c r="D27" s="8">
        <v>29</v>
      </c>
      <c r="E27" s="9" t="str">
        <f t="shared" si="1"/>
        <v>Транспортёр ТТЦ-50-29</v>
      </c>
      <c r="F27" s="2">
        <f t="shared" si="4"/>
        <v>7286036.1840000004</v>
      </c>
      <c r="G27" s="2">
        <f t="shared" si="5"/>
        <v>5828828.9472000003</v>
      </c>
      <c r="H27" s="2">
        <v>688401</v>
      </c>
      <c r="J27" s="7" t="s">
        <v>1</v>
      </c>
      <c r="K27" s="8" t="str">
        <f t="shared" si="2"/>
        <v>ТТЦ-50-29</v>
      </c>
      <c r="L27" s="8">
        <v>50</v>
      </c>
      <c r="M27" s="8">
        <v>29</v>
      </c>
      <c r="N27" s="9" t="str">
        <f t="shared" si="3"/>
        <v>Транспортёр ТТЦ-50-29 (ц)</v>
      </c>
      <c r="O27" s="2">
        <f t="shared" si="6"/>
        <v>8535339.7919999994</v>
      </c>
      <c r="P27" s="2">
        <f t="shared" si="7"/>
        <v>6828271.8335999995</v>
      </c>
      <c r="Q27" s="2">
        <v>806438</v>
      </c>
    </row>
    <row r="28" spans="1:17" x14ac:dyDescent="0.35">
      <c r="A28" s="7" t="s">
        <v>0</v>
      </c>
      <c r="B28" s="8" t="str">
        <f t="shared" si="0"/>
        <v>ТТЦ-50-30</v>
      </c>
      <c r="C28" s="8">
        <v>50</v>
      </c>
      <c r="D28" s="8">
        <v>30</v>
      </c>
      <c r="E28" s="9" t="str">
        <f t="shared" si="1"/>
        <v>Транспортёр ТТЦ-50-30</v>
      </c>
      <c r="F28" s="2">
        <f t="shared" si="4"/>
        <v>7445865.1679999996</v>
      </c>
      <c r="G28" s="2">
        <f t="shared" si="5"/>
        <v>5956692.1343999999</v>
      </c>
      <c r="H28" s="2">
        <v>703502</v>
      </c>
      <c r="J28" s="7" t="s">
        <v>1</v>
      </c>
      <c r="K28" s="8" t="str">
        <f t="shared" si="2"/>
        <v>ТТЦ-50-30</v>
      </c>
      <c r="L28" s="8">
        <v>50</v>
      </c>
      <c r="M28" s="8">
        <v>30</v>
      </c>
      <c r="N28" s="9" t="str">
        <f t="shared" si="3"/>
        <v>Транспортёр ТТЦ-50-30 (ц)</v>
      </c>
      <c r="O28" s="2">
        <f t="shared" si="6"/>
        <v>8792636.8320000004</v>
      </c>
      <c r="P28" s="2">
        <f t="shared" si="7"/>
        <v>7034109.4655999998</v>
      </c>
      <c r="Q28" s="2">
        <v>830748</v>
      </c>
    </row>
    <row r="29" spans="1:17" x14ac:dyDescent="0.35">
      <c r="A29" s="7" t="s">
        <v>0</v>
      </c>
      <c r="B29" s="8" t="str">
        <f t="shared" si="0"/>
        <v>ТТЦ-50-31</v>
      </c>
      <c r="C29" s="8">
        <v>50</v>
      </c>
      <c r="D29" s="8">
        <v>31</v>
      </c>
      <c r="E29" s="9" t="str">
        <f t="shared" si="1"/>
        <v>Транспортёр ТТЦ-50-31</v>
      </c>
      <c r="F29" s="2">
        <f t="shared" si="4"/>
        <v>7605683.568</v>
      </c>
      <c r="G29" s="2">
        <f t="shared" si="5"/>
        <v>6084546.8543999996</v>
      </c>
      <c r="H29" s="2">
        <v>718602</v>
      </c>
      <c r="J29" s="7" t="s">
        <v>1</v>
      </c>
      <c r="K29" s="8" t="str">
        <f t="shared" si="2"/>
        <v>ТТЦ-50-31</v>
      </c>
      <c r="L29" s="8">
        <v>50</v>
      </c>
      <c r="M29" s="8">
        <v>31</v>
      </c>
      <c r="N29" s="9" t="str">
        <f t="shared" si="3"/>
        <v>Транспортёр ТТЦ-50-31 (ц)</v>
      </c>
      <c r="O29" s="2">
        <f t="shared" si="6"/>
        <v>8959874.6160000023</v>
      </c>
      <c r="P29" s="2">
        <f t="shared" si="7"/>
        <v>7167899.6928000012</v>
      </c>
      <c r="Q29" s="2">
        <v>846549</v>
      </c>
    </row>
    <row r="30" spans="1:17" x14ac:dyDescent="0.35">
      <c r="A30" s="7" t="s">
        <v>0</v>
      </c>
      <c r="B30" s="8" t="str">
        <f t="shared" si="0"/>
        <v>ТТЦ-50-32</v>
      </c>
      <c r="C30" s="8">
        <v>50</v>
      </c>
      <c r="D30" s="8">
        <v>32</v>
      </c>
      <c r="E30" s="9" t="str">
        <f t="shared" si="1"/>
        <v>Транспортёр ТТЦ-50-32</v>
      </c>
      <c r="F30" s="2">
        <f t="shared" si="4"/>
        <v>7765480.8000000007</v>
      </c>
      <c r="G30" s="2">
        <f t="shared" si="5"/>
        <v>6212384.6400000006</v>
      </c>
      <c r="H30" s="2">
        <v>733700</v>
      </c>
      <c r="J30" s="7" t="s">
        <v>1</v>
      </c>
      <c r="K30" s="8" t="str">
        <f t="shared" si="2"/>
        <v>ТТЦ-50-32</v>
      </c>
      <c r="L30" s="8">
        <v>50</v>
      </c>
      <c r="M30" s="8">
        <v>32</v>
      </c>
      <c r="N30" s="9" t="str">
        <f t="shared" si="3"/>
        <v>Транспортёр ТТЦ-50-32 (ц)</v>
      </c>
      <c r="O30" s="2">
        <f t="shared" si="6"/>
        <v>9128107.2960000001</v>
      </c>
      <c r="P30" s="2">
        <f t="shared" si="7"/>
        <v>7302485.8368000006</v>
      </c>
      <c r="Q30" s="2">
        <v>862444</v>
      </c>
    </row>
    <row r="31" spans="1:17" x14ac:dyDescent="0.35">
      <c r="A31" s="7" t="s">
        <v>0</v>
      </c>
      <c r="B31" s="8" t="str">
        <f t="shared" si="0"/>
        <v>ТТЦ-50-33</v>
      </c>
      <c r="C31" s="8">
        <v>50</v>
      </c>
      <c r="D31" s="8">
        <v>33</v>
      </c>
      <c r="E31" s="9" t="str">
        <f t="shared" si="1"/>
        <v>Транспортёр ТТЦ-50-33</v>
      </c>
      <c r="F31" s="2">
        <f t="shared" si="4"/>
        <v>7925288.6160000023</v>
      </c>
      <c r="G31" s="2">
        <f t="shared" si="5"/>
        <v>6340230.8928000014</v>
      </c>
      <c r="H31" s="2">
        <v>748799</v>
      </c>
      <c r="J31" s="7" t="s">
        <v>1</v>
      </c>
      <c r="K31" s="8" t="str">
        <f t="shared" si="2"/>
        <v>ТТЦ-50-33</v>
      </c>
      <c r="L31" s="8">
        <v>50</v>
      </c>
      <c r="M31" s="8">
        <v>33</v>
      </c>
      <c r="N31" s="9" t="str">
        <f t="shared" si="3"/>
        <v>Транспортёр ТТЦ-50-33 (ц)</v>
      </c>
      <c r="O31" s="2">
        <f t="shared" si="6"/>
        <v>9295355.6640000008</v>
      </c>
      <c r="P31" s="2">
        <f t="shared" si="7"/>
        <v>7436284.5312000001</v>
      </c>
      <c r="Q31" s="2">
        <v>878246</v>
      </c>
    </row>
    <row r="32" spans="1:17" x14ac:dyDescent="0.35">
      <c r="A32" s="7" t="s">
        <v>0</v>
      </c>
      <c r="B32" s="8" t="str">
        <f t="shared" si="0"/>
        <v>ТТЦ-50-34</v>
      </c>
      <c r="C32" s="8">
        <v>50</v>
      </c>
      <c r="D32" s="8">
        <v>34</v>
      </c>
      <c r="E32" s="9" t="str">
        <f t="shared" si="1"/>
        <v>Транспортёр ТТЦ-50-34</v>
      </c>
      <c r="F32" s="2">
        <f t="shared" si="4"/>
        <v>8085096.4319999991</v>
      </c>
      <c r="G32" s="2">
        <f t="shared" si="5"/>
        <v>6468077.1455999995</v>
      </c>
      <c r="H32" s="2">
        <v>763898</v>
      </c>
      <c r="J32" s="7" t="s">
        <v>1</v>
      </c>
      <c r="K32" s="8" t="str">
        <f t="shared" si="2"/>
        <v>ТТЦ-50-34</v>
      </c>
      <c r="L32" s="8">
        <v>50</v>
      </c>
      <c r="M32" s="8">
        <v>34</v>
      </c>
      <c r="N32" s="9" t="str">
        <f t="shared" si="3"/>
        <v>Транспортёр ТТЦ-50-34 (ц)</v>
      </c>
      <c r="O32" s="2">
        <f t="shared" si="6"/>
        <v>9456655.8239999991</v>
      </c>
      <c r="P32" s="2">
        <f t="shared" si="7"/>
        <v>7565324.6591999996</v>
      </c>
      <c r="Q32" s="2">
        <v>893486</v>
      </c>
    </row>
    <row r="33" spans="1:17" x14ac:dyDescent="0.35">
      <c r="A33" s="7" t="s">
        <v>0</v>
      </c>
      <c r="B33" s="8" t="str">
        <f t="shared" si="0"/>
        <v>ТТЦ-50-35</v>
      </c>
      <c r="C33" s="8">
        <v>50</v>
      </c>
      <c r="D33" s="8">
        <v>35</v>
      </c>
      <c r="E33" s="9" t="str">
        <f t="shared" si="1"/>
        <v>Транспортёр ТТЦ-50-35</v>
      </c>
      <c r="F33" s="2">
        <f t="shared" si="4"/>
        <v>8244904.2480000006</v>
      </c>
      <c r="G33" s="2">
        <f t="shared" si="5"/>
        <v>6595923.3984000003</v>
      </c>
      <c r="H33" s="2">
        <v>778997</v>
      </c>
      <c r="J33" s="7" t="s">
        <v>1</v>
      </c>
      <c r="K33" s="8" t="str">
        <f t="shared" si="2"/>
        <v>ТТЦ-50-35</v>
      </c>
      <c r="L33" s="8">
        <v>50</v>
      </c>
      <c r="M33" s="8">
        <v>35</v>
      </c>
      <c r="N33" s="9" t="str">
        <f t="shared" si="3"/>
        <v>Транспортёр ТТЦ-50-35 (ц)</v>
      </c>
      <c r="O33" s="2">
        <f t="shared" si="6"/>
        <v>9624888.5040000007</v>
      </c>
      <c r="P33" s="2">
        <f t="shared" si="7"/>
        <v>7699910.8032</v>
      </c>
      <c r="Q33" s="2">
        <v>909381</v>
      </c>
    </row>
    <row r="34" spans="1:17" x14ac:dyDescent="0.35">
      <c r="A34" s="7" t="s">
        <v>0</v>
      </c>
      <c r="B34" s="8" t="str">
        <f t="shared" ref="B34:B58" si="8">CONCATENATE("ТТЦ-",C34,"-",D34)</f>
        <v>ТТЦ-50-36</v>
      </c>
      <c r="C34" s="8">
        <v>50</v>
      </c>
      <c r="D34" s="8">
        <v>36</v>
      </c>
      <c r="E34" s="9" t="str">
        <f t="shared" ref="E34:E58" si="9">CONCATENATE("Транспортёр ",B34)</f>
        <v>Транспортёр ТТЦ-50-36</v>
      </c>
      <c r="F34" s="2">
        <f t="shared" si="4"/>
        <v>8943765.7679999992</v>
      </c>
      <c r="G34" s="2">
        <f t="shared" si="5"/>
        <v>7155012.6143999994</v>
      </c>
      <c r="H34" s="2">
        <v>845027</v>
      </c>
      <c r="J34" s="7" t="s">
        <v>1</v>
      </c>
      <c r="K34" s="8" t="str">
        <f t="shared" ref="K34:K58" si="10">CONCATENATE("ТТЦ-",L34,"-",M34)</f>
        <v>ТТЦ-50-36</v>
      </c>
      <c r="L34" s="8">
        <v>50</v>
      </c>
      <c r="M34" s="8">
        <v>36</v>
      </c>
      <c r="N34" s="9" t="str">
        <f t="shared" ref="N34:N58" si="11">CONCATENATE("Транспортёр ",K34," (ц)")</f>
        <v>Транспортёр ТТЦ-50-36 (ц)</v>
      </c>
      <c r="O34" s="2">
        <f t="shared" si="6"/>
        <v>10725328.151999999</v>
      </c>
      <c r="P34" s="2">
        <f t="shared" si="7"/>
        <v>8580262.5215999987</v>
      </c>
      <c r="Q34" s="2">
        <v>1013353</v>
      </c>
    </row>
    <row r="35" spans="1:17" x14ac:dyDescent="0.35">
      <c r="A35" s="7" t="s">
        <v>0</v>
      </c>
      <c r="B35" s="8" t="str">
        <f t="shared" si="8"/>
        <v>ТТЦ-50-37</v>
      </c>
      <c r="C35" s="8">
        <v>50</v>
      </c>
      <c r="D35" s="8">
        <v>37</v>
      </c>
      <c r="E35" s="9" t="str">
        <f t="shared" si="9"/>
        <v>Транспортёр ТТЦ-50-37</v>
      </c>
      <c r="F35" s="2">
        <f t="shared" si="4"/>
        <v>9103584.1679999996</v>
      </c>
      <c r="G35" s="2">
        <f t="shared" si="5"/>
        <v>7282867.3344000001</v>
      </c>
      <c r="H35" s="2">
        <v>860127</v>
      </c>
      <c r="J35" s="7" t="s">
        <v>1</v>
      </c>
      <c r="K35" s="8" t="str">
        <f t="shared" si="10"/>
        <v>ТТЦ-50-37</v>
      </c>
      <c r="L35" s="8">
        <v>50</v>
      </c>
      <c r="M35" s="8">
        <v>37</v>
      </c>
      <c r="N35" s="9" t="str">
        <f t="shared" si="11"/>
        <v>Транспортёр ТТЦ-50-37 (ц)</v>
      </c>
      <c r="O35" s="2">
        <f t="shared" si="6"/>
        <v>10883664.791999999</v>
      </c>
      <c r="P35" s="2">
        <f t="shared" si="7"/>
        <v>8706931.8335999995</v>
      </c>
      <c r="Q35" s="2">
        <v>1028313</v>
      </c>
    </row>
    <row r="36" spans="1:17" x14ac:dyDescent="0.35">
      <c r="A36" s="7" t="s">
        <v>0</v>
      </c>
      <c r="B36" s="8" t="str">
        <f t="shared" si="8"/>
        <v>ТТЦ-50-38</v>
      </c>
      <c r="C36" s="8">
        <v>50</v>
      </c>
      <c r="D36" s="8">
        <v>38</v>
      </c>
      <c r="E36" s="9" t="str">
        <f t="shared" si="9"/>
        <v>Транспортёр ТТЦ-50-38</v>
      </c>
      <c r="F36" s="2">
        <f t="shared" si="4"/>
        <v>9263381.4000000022</v>
      </c>
      <c r="G36" s="2">
        <f t="shared" si="5"/>
        <v>7410705.120000001</v>
      </c>
      <c r="H36" s="2">
        <v>875225</v>
      </c>
      <c r="J36" s="7" t="s">
        <v>1</v>
      </c>
      <c r="K36" s="8" t="str">
        <f t="shared" si="10"/>
        <v>ТТЦ-50-38</v>
      </c>
      <c r="L36" s="8">
        <v>50</v>
      </c>
      <c r="M36" s="8">
        <v>38</v>
      </c>
      <c r="N36" s="9" t="str">
        <f t="shared" si="11"/>
        <v>Транспортёр ТТЦ-50-38 (ц)</v>
      </c>
      <c r="O36" s="2">
        <f t="shared" si="6"/>
        <v>11048933.952</v>
      </c>
      <c r="P36" s="2">
        <f t="shared" si="7"/>
        <v>8839147.1615999993</v>
      </c>
      <c r="Q36" s="2">
        <v>1043928</v>
      </c>
    </row>
    <row r="37" spans="1:17" x14ac:dyDescent="0.35">
      <c r="A37" s="7" t="s">
        <v>0</v>
      </c>
      <c r="B37" s="8" t="str">
        <f t="shared" si="8"/>
        <v>ТТЦ-50-39</v>
      </c>
      <c r="C37" s="8">
        <v>50</v>
      </c>
      <c r="D37" s="8">
        <v>39</v>
      </c>
      <c r="E37" s="9" t="str">
        <f t="shared" si="9"/>
        <v>Транспортёр ТТЦ-50-39</v>
      </c>
      <c r="F37" s="2">
        <f t="shared" si="4"/>
        <v>9423178.6319999993</v>
      </c>
      <c r="G37" s="2">
        <f t="shared" si="5"/>
        <v>7538542.9055999992</v>
      </c>
      <c r="H37" s="2">
        <v>890323</v>
      </c>
      <c r="J37" s="7" t="s">
        <v>1</v>
      </c>
      <c r="K37" s="8" t="str">
        <f t="shared" si="10"/>
        <v>ТТЦ-50-39</v>
      </c>
      <c r="L37" s="8">
        <v>50</v>
      </c>
      <c r="M37" s="8">
        <v>39</v>
      </c>
      <c r="N37" s="9" t="str">
        <f t="shared" si="11"/>
        <v>Транспортёр ТТЦ-50-39 (ц)</v>
      </c>
      <c r="O37" s="2">
        <f t="shared" si="6"/>
        <v>11212213.320000002</v>
      </c>
      <c r="P37" s="2">
        <f t="shared" si="7"/>
        <v>8969770.6560000014</v>
      </c>
      <c r="Q37" s="2">
        <v>1059355</v>
      </c>
    </row>
    <row r="38" spans="1:17" x14ac:dyDescent="0.35">
      <c r="A38" s="7" t="s">
        <v>0</v>
      </c>
      <c r="B38" s="8" t="str">
        <f t="shared" si="8"/>
        <v>ТТЦ-50-40</v>
      </c>
      <c r="C38" s="8">
        <v>50</v>
      </c>
      <c r="D38" s="8">
        <v>40</v>
      </c>
      <c r="E38" s="9" t="str">
        <f t="shared" si="9"/>
        <v>Транспортёр ТТЦ-50-40</v>
      </c>
      <c r="F38" s="2">
        <f t="shared" si="4"/>
        <v>9582997.0319999997</v>
      </c>
      <c r="G38" s="2">
        <f t="shared" si="5"/>
        <v>7666397.6255999999</v>
      </c>
      <c r="H38" s="2">
        <v>905423</v>
      </c>
      <c r="J38" s="7" t="s">
        <v>1</v>
      </c>
      <c r="K38" s="8" t="str">
        <f t="shared" si="10"/>
        <v>ТТЦ-50-40</v>
      </c>
      <c r="L38" s="8">
        <v>50</v>
      </c>
      <c r="M38" s="8">
        <v>40</v>
      </c>
      <c r="N38" s="9" t="str">
        <f t="shared" si="11"/>
        <v>Транспортёр ТТЦ-50-40 (ц)</v>
      </c>
      <c r="O38" s="2">
        <f t="shared" si="6"/>
        <v>11377482.479999999</v>
      </c>
      <c r="P38" s="2">
        <f t="shared" si="7"/>
        <v>9101985.9839999992</v>
      </c>
      <c r="Q38" s="2">
        <v>1074970</v>
      </c>
    </row>
    <row r="39" spans="1:17" x14ac:dyDescent="0.35">
      <c r="A39" s="7" t="s">
        <v>0</v>
      </c>
      <c r="B39" s="8" t="str">
        <f t="shared" si="8"/>
        <v>ТТЦ-50-41</v>
      </c>
      <c r="C39" s="8">
        <v>50</v>
      </c>
      <c r="D39" s="8">
        <v>41</v>
      </c>
      <c r="E39" s="9" t="str">
        <f t="shared" si="9"/>
        <v>Транспортёр ТТЦ-50-41</v>
      </c>
      <c r="F39" s="2">
        <f t="shared" si="4"/>
        <v>9742804.8479999993</v>
      </c>
      <c r="G39" s="2">
        <f t="shared" si="5"/>
        <v>7794243.8783999998</v>
      </c>
      <c r="H39" s="2">
        <v>920522</v>
      </c>
      <c r="J39" s="7" t="s">
        <v>1</v>
      </c>
      <c r="K39" s="8" t="str">
        <f t="shared" si="10"/>
        <v>ТТЦ-50-41</v>
      </c>
      <c r="L39" s="8">
        <v>50</v>
      </c>
      <c r="M39" s="8">
        <v>41</v>
      </c>
      <c r="N39" s="9" t="str">
        <f t="shared" si="11"/>
        <v>Транспортёр ТТЦ-50-41 (ц)</v>
      </c>
      <c r="O39" s="2">
        <f t="shared" si="6"/>
        <v>11541756.743999999</v>
      </c>
      <c r="P39" s="2">
        <f t="shared" si="7"/>
        <v>9233405.3951999992</v>
      </c>
      <c r="Q39" s="2">
        <v>1090491</v>
      </c>
    </row>
    <row r="40" spans="1:17" x14ac:dyDescent="0.35">
      <c r="A40" s="7" t="s">
        <v>0</v>
      </c>
      <c r="B40" s="8" t="str">
        <f t="shared" si="8"/>
        <v>ТТЦ-50-42</v>
      </c>
      <c r="C40" s="8">
        <v>50</v>
      </c>
      <c r="D40" s="8">
        <v>42</v>
      </c>
      <c r="E40" s="9" t="str">
        <f t="shared" si="9"/>
        <v>Транспортёр ТТЦ-50-42</v>
      </c>
      <c r="F40" s="2">
        <f t="shared" si="4"/>
        <v>9902612.6640000008</v>
      </c>
      <c r="G40" s="2">
        <f t="shared" si="5"/>
        <v>7922090.1312000006</v>
      </c>
      <c r="H40" s="2">
        <v>935621</v>
      </c>
      <c r="J40" s="7" t="s">
        <v>1</v>
      </c>
      <c r="K40" s="8" t="str">
        <f t="shared" si="10"/>
        <v>ТТЦ-50-42</v>
      </c>
      <c r="L40" s="8">
        <v>50</v>
      </c>
      <c r="M40" s="8">
        <v>42</v>
      </c>
      <c r="N40" s="9" t="str">
        <f t="shared" si="11"/>
        <v>Транспортёр ТТЦ-50-42 (ц)</v>
      </c>
      <c r="O40" s="2">
        <f t="shared" si="6"/>
        <v>11700093.384</v>
      </c>
      <c r="P40" s="2">
        <f t="shared" si="7"/>
        <v>9360074.7072000001</v>
      </c>
      <c r="Q40" s="2">
        <v>1105451</v>
      </c>
    </row>
    <row r="41" spans="1:17" x14ac:dyDescent="0.35">
      <c r="A41" s="7" t="s">
        <v>0</v>
      </c>
      <c r="B41" s="8" t="str">
        <f t="shared" si="8"/>
        <v>ТТЦ-50-43</v>
      </c>
      <c r="C41" s="8">
        <v>50</v>
      </c>
      <c r="D41" s="8">
        <v>43</v>
      </c>
      <c r="E41" s="9" t="str">
        <f t="shared" si="9"/>
        <v>Транспортёр ТТЦ-50-43</v>
      </c>
      <c r="F41" s="2">
        <f t="shared" si="4"/>
        <v>10062431.064000001</v>
      </c>
      <c r="G41" s="2">
        <f t="shared" si="5"/>
        <v>8049944.8512000004</v>
      </c>
      <c r="H41" s="2">
        <v>950721</v>
      </c>
      <c r="J41" s="7" t="s">
        <v>1</v>
      </c>
      <c r="K41" s="8" t="str">
        <f t="shared" si="10"/>
        <v>ТТЦ-50-43</v>
      </c>
      <c r="L41" s="8">
        <v>50</v>
      </c>
      <c r="M41" s="8">
        <v>43</v>
      </c>
      <c r="N41" s="9" t="str">
        <f t="shared" si="11"/>
        <v>Транспортёр ТТЦ-50-43 (ц)</v>
      </c>
      <c r="O41" s="2">
        <f t="shared" si="6"/>
        <v>11864367.648</v>
      </c>
      <c r="P41" s="2">
        <f t="shared" si="7"/>
        <v>9491494.1184</v>
      </c>
      <c r="Q41" s="2">
        <v>1120972</v>
      </c>
    </row>
    <row r="42" spans="1:17" x14ac:dyDescent="0.35">
      <c r="A42" s="7" t="s">
        <v>0</v>
      </c>
      <c r="B42" s="8" t="str">
        <f t="shared" si="8"/>
        <v>ТТЦ-50-44</v>
      </c>
      <c r="C42" s="8">
        <v>50</v>
      </c>
      <c r="D42" s="8">
        <v>44</v>
      </c>
      <c r="E42" s="9" t="str">
        <f t="shared" si="9"/>
        <v>Транспортёр ТТЦ-50-44</v>
      </c>
      <c r="F42" s="2">
        <f t="shared" si="4"/>
        <v>10222238.880000001</v>
      </c>
      <c r="G42" s="2">
        <f t="shared" si="5"/>
        <v>8177791.1040000012</v>
      </c>
      <c r="H42" s="2">
        <v>965820</v>
      </c>
      <c r="J42" s="7" t="s">
        <v>1</v>
      </c>
      <c r="K42" s="8" t="str">
        <f t="shared" si="10"/>
        <v>ТТЦ-50-44</v>
      </c>
      <c r="L42" s="8">
        <v>50</v>
      </c>
      <c r="M42" s="8">
        <v>44</v>
      </c>
      <c r="N42" s="9" t="str">
        <f t="shared" si="11"/>
        <v>Транспортёр ТТЦ-50-44 (ц)</v>
      </c>
      <c r="O42" s="2">
        <f t="shared" si="6"/>
        <v>12022704.288000001</v>
      </c>
      <c r="P42" s="2">
        <f t="shared" si="7"/>
        <v>9618163.4304000009</v>
      </c>
      <c r="Q42" s="2">
        <v>1135932</v>
      </c>
    </row>
    <row r="43" spans="1:17" x14ac:dyDescent="0.35">
      <c r="A43" s="7" t="s">
        <v>0</v>
      </c>
      <c r="B43" s="8" t="str">
        <f t="shared" si="8"/>
        <v>ТТЦ-50-45</v>
      </c>
      <c r="C43" s="8">
        <v>50</v>
      </c>
      <c r="D43" s="8">
        <v>45</v>
      </c>
      <c r="E43" s="9" t="str">
        <f t="shared" si="9"/>
        <v>Транспортёр ТТЦ-50-45</v>
      </c>
      <c r="F43" s="2">
        <f t="shared" si="4"/>
        <v>10382046.696</v>
      </c>
      <c r="G43" s="2">
        <f t="shared" si="5"/>
        <v>8305637.3568000002</v>
      </c>
      <c r="H43" s="2">
        <v>980919</v>
      </c>
      <c r="J43" s="7" t="s">
        <v>1</v>
      </c>
      <c r="K43" s="8" t="str">
        <f t="shared" si="10"/>
        <v>ТТЦ-50-45</v>
      </c>
      <c r="L43" s="8">
        <v>50</v>
      </c>
      <c r="M43" s="8">
        <v>45</v>
      </c>
      <c r="N43" s="9" t="str">
        <f t="shared" si="11"/>
        <v>Транспортёр ТТЦ-50-45 (ц)</v>
      </c>
      <c r="O43" s="2">
        <f t="shared" si="6"/>
        <v>12186978.552000001</v>
      </c>
      <c r="P43" s="2">
        <f t="shared" si="7"/>
        <v>9749582.8416000009</v>
      </c>
      <c r="Q43" s="2">
        <v>1151453</v>
      </c>
    </row>
    <row r="44" spans="1:17" x14ac:dyDescent="0.35">
      <c r="A44" s="7" t="s">
        <v>0</v>
      </c>
      <c r="B44" s="8" t="str">
        <f t="shared" si="8"/>
        <v>ТТЦ-50-46</v>
      </c>
      <c r="C44" s="8">
        <v>50</v>
      </c>
      <c r="D44" s="8">
        <v>46</v>
      </c>
      <c r="E44" s="9" t="str">
        <f t="shared" si="9"/>
        <v>Транспортёр ТТЦ-50-46</v>
      </c>
      <c r="F44" s="2">
        <f t="shared" si="4"/>
        <v>10541865.096000001</v>
      </c>
      <c r="G44" s="2">
        <f t="shared" si="5"/>
        <v>8433492.0767999999</v>
      </c>
      <c r="H44" s="2">
        <v>996019</v>
      </c>
      <c r="J44" s="7" t="s">
        <v>1</v>
      </c>
      <c r="K44" s="8" t="str">
        <f t="shared" si="10"/>
        <v>ТТЦ-50-46</v>
      </c>
      <c r="L44" s="8">
        <v>50</v>
      </c>
      <c r="M44" s="8">
        <v>46</v>
      </c>
      <c r="N44" s="9" t="str">
        <f t="shared" si="11"/>
        <v>Транспортёр ТТЦ-50-46 (ц)</v>
      </c>
      <c r="O44" s="2">
        <f t="shared" si="6"/>
        <v>12352237.128</v>
      </c>
      <c r="P44" s="2">
        <f t="shared" si="7"/>
        <v>9881789.7024000008</v>
      </c>
      <c r="Q44" s="2">
        <v>1167067</v>
      </c>
    </row>
    <row r="45" spans="1:17" x14ac:dyDescent="0.35">
      <c r="A45" s="7" t="s">
        <v>0</v>
      </c>
      <c r="B45" s="8" t="str">
        <f t="shared" si="8"/>
        <v>ТТЦ-50-47</v>
      </c>
      <c r="C45" s="8">
        <v>50</v>
      </c>
      <c r="D45" s="8">
        <v>47</v>
      </c>
      <c r="E45" s="9" t="str">
        <f t="shared" si="9"/>
        <v>Транспортёр ТТЦ-50-47</v>
      </c>
      <c r="F45" s="2">
        <f t="shared" si="4"/>
        <v>10701672.912</v>
      </c>
      <c r="G45" s="2">
        <f t="shared" si="5"/>
        <v>8561338.3296000008</v>
      </c>
      <c r="H45" s="2">
        <v>1011118</v>
      </c>
      <c r="J45" s="7" t="s">
        <v>1</v>
      </c>
      <c r="K45" s="8" t="str">
        <f t="shared" si="10"/>
        <v>ТТЦ-50-47</v>
      </c>
      <c r="L45" s="8">
        <v>50</v>
      </c>
      <c r="M45" s="8">
        <v>47</v>
      </c>
      <c r="N45" s="9" t="str">
        <f t="shared" si="11"/>
        <v>Транспортёр ТТЦ-50-47 (ц)</v>
      </c>
      <c r="O45" s="2">
        <f t="shared" si="6"/>
        <v>12516511.392000001</v>
      </c>
      <c r="P45" s="2">
        <f t="shared" si="7"/>
        <v>10013209.113600001</v>
      </c>
      <c r="Q45" s="2">
        <v>1182588</v>
      </c>
    </row>
    <row r="46" spans="1:17" x14ac:dyDescent="0.35">
      <c r="A46" s="7" t="s">
        <v>0</v>
      </c>
      <c r="B46" s="8" t="str">
        <f t="shared" si="8"/>
        <v>ТТЦ-50-48</v>
      </c>
      <c r="C46" s="8">
        <v>50</v>
      </c>
      <c r="D46" s="8">
        <v>48</v>
      </c>
      <c r="E46" s="9" t="str">
        <f t="shared" si="9"/>
        <v>Транспортёр ТТЦ-50-48</v>
      </c>
      <c r="F46" s="2">
        <f t="shared" si="4"/>
        <v>10861480.728</v>
      </c>
      <c r="G46" s="2">
        <f t="shared" si="5"/>
        <v>8689184.5823999997</v>
      </c>
      <c r="H46" s="2">
        <v>1026217</v>
      </c>
      <c r="J46" s="7" t="s">
        <v>1</v>
      </c>
      <c r="K46" s="8" t="str">
        <f t="shared" si="10"/>
        <v>ТТЦ-50-48</v>
      </c>
      <c r="L46" s="8">
        <v>50</v>
      </c>
      <c r="M46" s="8">
        <v>48</v>
      </c>
      <c r="N46" s="9" t="str">
        <f t="shared" si="11"/>
        <v>Транспортёр ТТЦ-50-48 (ц)</v>
      </c>
      <c r="O46" s="2">
        <f t="shared" si="6"/>
        <v>12680785.656000001</v>
      </c>
      <c r="P46" s="2">
        <f t="shared" si="7"/>
        <v>10144628.524800001</v>
      </c>
      <c r="Q46" s="2">
        <v>1198109</v>
      </c>
    </row>
    <row r="47" spans="1:17" x14ac:dyDescent="0.35">
      <c r="A47" s="7" t="s">
        <v>0</v>
      </c>
      <c r="B47" s="8" t="str">
        <f t="shared" si="8"/>
        <v>ТТЦ-50-49</v>
      </c>
      <c r="C47" s="8">
        <v>50</v>
      </c>
      <c r="D47" s="8">
        <v>49</v>
      </c>
      <c r="E47" s="9" t="str">
        <f t="shared" si="9"/>
        <v>Транспортёр ТТЦ-50-49</v>
      </c>
      <c r="F47" s="2">
        <f t="shared" si="4"/>
        <v>11021299.128</v>
      </c>
      <c r="G47" s="2">
        <f t="shared" si="5"/>
        <v>8817039.3024000004</v>
      </c>
      <c r="H47" s="2">
        <v>1041317</v>
      </c>
      <c r="J47" s="7" t="s">
        <v>1</v>
      </c>
      <c r="K47" s="8" t="str">
        <f t="shared" si="10"/>
        <v>ТТЦ-50-49</v>
      </c>
      <c r="L47" s="8">
        <v>50</v>
      </c>
      <c r="M47" s="8">
        <v>49</v>
      </c>
      <c r="N47" s="9" t="str">
        <f t="shared" si="11"/>
        <v>Транспортёр ТТЦ-50-49 (ц)</v>
      </c>
      <c r="O47" s="2">
        <f t="shared" si="6"/>
        <v>12839122.296000002</v>
      </c>
      <c r="P47" s="2">
        <f t="shared" si="7"/>
        <v>10271297.836800002</v>
      </c>
      <c r="Q47" s="2">
        <v>1213069</v>
      </c>
    </row>
    <row r="48" spans="1:17" x14ac:dyDescent="0.35">
      <c r="A48" s="7" t="s">
        <v>0</v>
      </c>
      <c r="B48" s="8" t="str">
        <f t="shared" si="8"/>
        <v>ТТЦ-50-50</v>
      </c>
      <c r="C48" s="8">
        <v>50</v>
      </c>
      <c r="D48" s="8">
        <v>50</v>
      </c>
      <c r="E48" s="9" t="str">
        <f t="shared" si="9"/>
        <v>Транспортёр ТТЦ-50-50</v>
      </c>
      <c r="F48" s="2">
        <f t="shared" si="4"/>
        <v>11181106.943999998</v>
      </c>
      <c r="G48" s="2">
        <f t="shared" si="5"/>
        <v>8944885.5551999994</v>
      </c>
      <c r="H48" s="2">
        <v>1056416</v>
      </c>
      <c r="J48" s="7" t="s">
        <v>1</v>
      </c>
      <c r="K48" s="8" t="str">
        <f t="shared" si="10"/>
        <v>ТТЦ-50-50</v>
      </c>
      <c r="L48" s="8">
        <v>50</v>
      </c>
      <c r="M48" s="8">
        <v>50</v>
      </c>
      <c r="N48" s="9" t="str">
        <f t="shared" si="11"/>
        <v>Транспортёр ТТЦ-50-50 (ц)</v>
      </c>
      <c r="O48" s="2">
        <f t="shared" si="6"/>
        <v>13003396.560000002</v>
      </c>
      <c r="P48" s="2">
        <f t="shared" si="7"/>
        <v>10402717.248000002</v>
      </c>
      <c r="Q48" s="2">
        <v>1228590</v>
      </c>
    </row>
    <row r="49" spans="1:17" x14ac:dyDescent="0.35">
      <c r="A49" s="7" t="s">
        <v>0</v>
      </c>
      <c r="B49" s="8" t="str">
        <f t="shared" si="8"/>
        <v>ТТЦ-50-51</v>
      </c>
      <c r="C49" s="8">
        <v>50</v>
      </c>
      <c r="D49" s="8">
        <v>51</v>
      </c>
      <c r="E49" s="9" t="str">
        <f t="shared" si="9"/>
        <v>Транспортёр ТТЦ-50-51</v>
      </c>
      <c r="F49" s="2">
        <f t="shared" si="4"/>
        <v>11340904.176000001</v>
      </c>
      <c r="G49" s="2">
        <f t="shared" si="5"/>
        <v>9072723.3408000004</v>
      </c>
      <c r="H49" s="2">
        <v>1071514</v>
      </c>
      <c r="J49" s="7" t="s">
        <v>1</v>
      </c>
      <c r="K49" s="8" t="str">
        <f t="shared" si="10"/>
        <v>ТТЦ-50-51</v>
      </c>
      <c r="L49" s="8">
        <v>50</v>
      </c>
      <c r="M49" s="8">
        <v>51</v>
      </c>
      <c r="N49" s="9" t="str">
        <f t="shared" si="11"/>
        <v>Транспортёр ТТЦ-50-51 (ц)</v>
      </c>
      <c r="O49" s="2">
        <f t="shared" si="6"/>
        <v>13168665.719999999</v>
      </c>
      <c r="P49" s="2">
        <f t="shared" si="7"/>
        <v>10534932.575999999</v>
      </c>
      <c r="Q49" s="2">
        <v>1244205</v>
      </c>
    </row>
    <row r="50" spans="1:17" x14ac:dyDescent="0.35">
      <c r="A50" s="7" t="s">
        <v>0</v>
      </c>
      <c r="B50" s="8" t="str">
        <f t="shared" si="8"/>
        <v>ТТЦ-50-52</v>
      </c>
      <c r="C50" s="8">
        <v>50</v>
      </c>
      <c r="D50" s="8">
        <v>52</v>
      </c>
      <c r="E50" s="9" t="str">
        <f t="shared" si="9"/>
        <v>Транспортёр ТТЦ-50-52</v>
      </c>
      <c r="F50" s="2">
        <f t="shared" si="4"/>
        <v>11573836.847999999</v>
      </c>
      <c r="G50" s="2">
        <f t="shared" si="5"/>
        <v>9259069.4783999994</v>
      </c>
      <c r="H50" s="2">
        <v>1093522</v>
      </c>
      <c r="J50" s="7" t="s">
        <v>1</v>
      </c>
      <c r="K50" s="8" t="str">
        <f t="shared" si="10"/>
        <v>ТТЦ-50-52</v>
      </c>
      <c r="L50" s="8">
        <v>50</v>
      </c>
      <c r="M50" s="8">
        <v>52</v>
      </c>
      <c r="N50" s="9" t="str">
        <f t="shared" si="11"/>
        <v>Транспортёр ТТЦ-50-52 (ц)</v>
      </c>
      <c r="O50" s="2">
        <f t="shared" si="6"/>
        <v>13471484.544</v>
      </c>
      <c r="P50" s="2">
        <f t="shared" si="7"/>
        <v>10777187.635199999</v>
      </c>
      <c r="Q50" s="2">
        <v>1272816</v>
      </c>
    </row>
    <row r="51" spans="1:17" x14ac:dyDescent="0.35">
      <c r="A51" s="7" t="s">
        <v>0</v>
      </c>
      <c r="B51" s="8" t="str">
        <f t="shared" si="8"/>
        <v>ТТЦ-50-53</v>
      </c>
      <c r="C51" s="8">
        <v>50</v>
      </c>
      <c r="D51" s="8">
        <v>53</v>
      </c>
      <c r="E51" s="9" t="str">
        <f t="shared" si="9"/>
        <v>Транспортёр ТТЦ-50-53</v>
      </c>
      <c r="F51" s="2">
        <f t="shared" si="4"/>
        <v>11733644.664000001</v>
      </c>
      <c r="G51" s="2">
        <f t="shared" si="5"/>
        <v>9386915.7312000003</v>
      </c>
      <c r="H51" s="2">
        <v>1108621</v>
      </c>
      <c r="J51" s="7" t="s">
        <v>1</v>
      </c>
      <c r="K51" s="8" t="str">
        <f t="shared" si="10"/>
        <v>ТТЦ-50-53</v>
      </c>
      <c r="L51" s="8">
        <v>50</v>
      </c>
      <c r="M51" s="8">
        <v>53</v>
      </c>
      <c r="N51" s="9" t="str">
        <f t="shared" si="11"/>
        <v>Транспортёр ТТЦ-50-53 (ц)</v>
      </c>
      <c r="O51" s="2">
        <f t="shared" si="6"/>
        <v>13635758.807999998</v>
      </c>
      <c r="P51" s="2">
        <f t="shared" si="7"/>
        <v>10908607.046399999</v>
      </c>
      <c r="Q51" s="2">
        <v>1288337</v>
      </c>
    </row>
    <row r="52" spans="1:17" x14ac:dyDescent="0.35">
      <c r="A52" s="7" t="s">
        <v>0</v>
      </c>
      <c r="B52" s="8" t="str">
        <f t="shared" si="8"/>
        <v>ТТЦ-50-54</v>
      </c>
      <c r="C52" s="8">
        <v>50</v>
      </c>
      <c r="D52" s="8">
        <v>54</v>
      </c>
      <c r="E52" s="9" t="str">
        <f t="shared" si="9"/>
        <v>Транспортёр ТТЦ-50-54</v>
      </c>
      <c r="F52" s="2">
        <f t="shared" si="4"/>
        <v>11893463.064000001</v>
      </c>
      <c r="G52" s="2">
        <f t="shared" si="5"/>
        <v>9514770.4512000009</v>
      </c>
      <c r="H52" s="2">
        <v>1123721</v>
      </c>
      <c r="J52" s="7" t="s">
        <v>1</v>
      </c>
      <c r="K52" s="8" t="str">
        <f t="shared" si="10"/>
        <v>ТТЦ-50-54</v>
      </c>
      <c r="L52" s="8">
        <v>50</v>
      </c>
      <c r="M52" s="8">
        <v>54</v>
      </c>
      <c r="N52" s="9" t="str">
        <f t="shared" si="11"/>
        <v>Транспортёр ТТЦ-50-54 (ц)</v>
      </c>
      <c r="O52" s="2">
        <f t="shared" si="6"/>
        <v>13794095.447999999</v>
      </c>
      <c r="P52" s="2">
        <f t="shared" si="7"/>
        <v>11035276.358399998</v>
      </c>
      <c r="Q52" s="2">
        <v>1303297</v>
      </c>
    </row>
    <row r="53" spans="1:17" x14ac:dyDescent="0.35">
      <c r="A53" s="7" t="s">
        <v>0</v>
      </c>
      <c r="B53" s="8" t="str">
        <f t="shared" si="8"/>
        <v>ТТЦ-50-55</v>
      </c>
      <c r="C53" s="8">
        <v>50</v>
      </c>
      <c r="D53" s="8">
        <v>55</v>
      </c>
      <c r="E53" s="9" t="str">
        <f t="shared" si="9"/>
        <v>Транспортёр ТТЦ-50-55</v>
      </c>
      <c r="F53" s="2">
        <f t="shared" si="4"/>
        <v>12053292.048</v>
      </c>
      <c r="G53" s="2">
        <f t="shared" si="5"/>
        <v>9642633.6383999996</v>
      </c>
      <c r="H53" s="2">
        <v>1138822</v>
      </c>
      <c r="J53" s="7" t="s">
        <v>1</v>
      </c>
      <c r="K53" s="8" t="str">
        <f t="shared" si="10"/>
        <v>ТТЦ-50-55</v>
      </c>
      <c r="L53" s="8">
        <v>50</v>
      </c>
      <c r="M53" s="8">
        <v>55</v>
      </c>
      <c r="N53" s="9" t="str">
        <f t="shared" si="11"/>
        <v>Транспортёр ТТЦ-50-55 (ц)</v>
      </c>
      <c r="O53" s="2">
        <f t="shared" si="6"/>
        <v>13958369.711999997</v>
      </c>
      <c r="P53" s="2">
        <f t="shared" si="7"/>
        <v>11166695.769599998</v>
      </c>
      <c r="Q53" s="2">
        <v>1318818</v>
      </c>
    </row>
    <row r="54" spans="1:17" x14ac:dyDescent="0.35">
      <c r="A54" s="7" t="s">
        <v>0</v>
      </c>
      <c r="B54" s="8" t="str">
        <f t="shared" si="8"/>
        <v>ТТЦ-50-56</v>
      </c>
      <c r="C54" s="8">
        <v>50</v>
      </c>
      <c r="D54" s="8">
        <v>56</v>
      </c>
      <c r="E54" s="9" t="str">
        <f t="shared" si="9"/>
        <v>Транспортёр ТТЦ-50-56</v>
      </c>
      <c r="F54" s="2">
        <f t="shared" si="4"/>
        <v>12213089.280000001</v>
      </c>
      <c r="G54" s="2">
        <f t="shared" si="5"/>
        <v>9770471.4240000006</v>
      </c>
      <c r="H54" s="2">
        <v>1153920</v>
      </c>
      <c r="J54" s="7" t="s">
        <v>1</v>
      </c>
      <c r="K54" s="8" t="str">
        <f t="shared" si="10"/>
        <v>ТТЦ-50-56</v>
      </c>
      <c r="L54" s="8">
        <v>50</v>
      </c>
      <c r="M54" s="8">
        <v>56</v>
      </c>
      <c r="N54" s="9" t="str">
        <f t="shared" si="11"/>
        <v>Транспортёр ТТЦ-50-56 (ц)</v>
      </c>
      <c r="O54" s="2">
        <f t="shared" si="6"/>
        <v>14123628.288000001</v>
      </c>
      <c r="P54" s="2">
        <f t="shared" si="7"/>
        <v>11298902.6304</v>
      </c>
      <c r="Q54" s="2">
        <v>1334432</v>
      </c>
    </row>
    <row r="55" spans="1:17" x14ac:dyDescent="0.35">
      <c r="A55" s="7" t="s">
        <v>0</v>
      </c>
      <c r="B55" s="8" t="str">
        <f t="shared" si="8"/>
        <v>ТТЦ-50-57</v>
      </c>
      <c r="C55" s="8">
        <v>50</v>
      </c>
      <c r="D55" s="8">
        <v>57</v>
      </c>
      <c r="E55" s="9" t="str">
        <f t="shared" si="9"/>
        <v>Транспортёр ТТЦ-50-57</v>
      </c>
      <c r="F55" s="2">
        <f t="shared" si="4"/>
        <v>12372897.096000001</v>
      </c>
      <c r="G55" s="2">
        <f t="shared" si="5"/>
        <v>9898317.6768000014</v>
      </c>
      <c r="H55" s="2">
        <v>1169019</v>
      </c>
      <c r="J55" s="7" t="s">
        <v>1</v>
      </c>
      <c r="K55" s="8" t="str">
        <f t="shared" si="10"/>
        <v>ТТЦ-50-57</v>
      </c>
      <c r="L55" s="8">
        <v>50</v>
      </c>
      <c r="M55" s="8">
        <v>57</v>
      </c>
      <c r="N55" s="9" t="str">
        <f t="shared" si="11"/>
        <v>Транспортёр ТТЦ-50-57 (ц)</v>
      </c>
      <c r="O55" s="2">
        <f t="shared" si="6"/>
        <v>14287902.552000001</v>
      </c>
      <c r="P55" s="2">
        <f t="shared" si="7"/>
        <v>11430322.0416</v>
      </c>
      <c r="Q55" s="2">
        <v>1349953</v>
      </c>
    </row>
    <row r="56" spans="1:17" x14ac:dyDescent="0.35">
      <c r="A56" s="7" t="s">
        <v>0</v>
      </c>
      <c r="B56" s="8" t="str">
        <f t="shared" si="8"/>
        <v>ТТЦ-50-58</v>
      </c>
      <c r="C56" s="8">
        <v>50</v>
      </c>
      <c r="D56" s="8">
        <v>58</v>
      </c>
      <c r="E56" s="9" t="str">
        <f t="shared" si="9"/>
        <v>Транспортёр ТТЦ-50-58</v>
      </c>
      <c r="F56" s="2">
        <f t="shared" si="4"/>
        <v>12532704.911999999</v>
      </c>
      <c r="G56" s="2">
        <f t="shared" si="5"/>
        <v>10026163.929599999</v>
      </c>
      <c r="H56" s="2">
        <v>1184118</v>
      </c>
      <c r="J56" s="7" t="s">
        <v>1</v>
      </c>
      <c r="K56" s="8" t="str">
        <f t="shared" si="10"/>
        <v>ТТЦ-50-58</v>
      </c>
      <c r="L56" s="8">
        <v>50</v>
      </c>
      <c r="M56" s="8">
        <v>58</v>
      </c>
      <c r="N56" s="9" t="str">
        <f t="shared" si="11"/>
        <v>Транспортёр ТТЦ-50-58 (ц)</v>
      </c>
      <c r="O56" s="2">
        <f t="shared" si="6"/>
        <v>14452176.816</v>
      </c>
      <c r="P56" s="2">
        <f t="shared" si="7"/>
        <v>11561741.4528</v>
      </c>
      <c r="Q56" s="2">
        <v>1365474</v>
      </c>
    </row>
    <row r="57" spans="1:17" x14ac:dyDescent="0.35">
      <c r="A57" s="7" t="s">
        <v>0</v>
      </c>
      <c r="B57" s="8" t="str">
        <f t="shared" si="8"/>
        <v>ТТЦ-50-59</v>
      </c>
      <c r="C57" s="8">
        <v>50</v>
      </c>
      <c r="D57" s="8">
        <v>59</v>
      </c>
      <c r="E57" s="9" t="str">
        <f t="shared" si="9"/>
        <v>Транспортёр ТТЦ-50-59</v>
      </c>
      <c r="F57" s="2">
        <f t="shared" si="4"/>
        <v>12692512.728000002</v>
      </c>
      <c r="G57" s="2">
        <f t="shared" si="5"/>
        <v>10154010.182400001</v>
      </c>
      <c r="H57" s="2">
        <v>1199217</v>
      </c>
      <c r="J57" s="7" t="s">
        <v>1</v>
      </c>
      <c r="K57" s="8" t="str">
        <f t="shared" si="10"/>
        <v>ТТЦ-50-59</v>
      </c>
      <c r="L57" s="8">
        <v>50</v>
      </c>
      <c r="M57" s="8">
        <v>59</v>
      </c>
      <c r="N57" s="9" t="str">
        <f t="shared" si="11"/>
        <v>Транспортёр ТТЦ-50-59 (ц)</v>
      </c>
      <c r="O57" s="2">
        <f t="shared" si="6"/>
        <v>14610513.456</v>
      </c>
      <c r="P57" s="2">
        <f t="shared" si="7"/>
        <v>11688410.764800001</v>
      </c>
      <c r="Q57" s="2">
        <v>1380434</v>
      </c>
    </row>
    <row r="58" spans="1:17" x14ac:dyDescent="0.35">
      <c r="A58" s="7" t="s">
        <v>0</v>
      </c>
      <c r="B58" s="8" t="str">
        <f t="shared" si="8"/>
        <v>ТТЦ-50-60</v>
      </c>
      <c r="C58" s="8">
        <v>50</v>
      </c>
      <c r="D58" s="8">
        <v>60</v>
      </c>
      <c r="E58" s="9" t="str">
        <f t="shared" si="9"/>
        <v>Транспортёр ТТЦ-50-60</v>
      </c>
      <c r="F58" s="2">
        <f t="shared" si="4"/>
        <v>12852352.296000002</v>
      </c>
      <c r="G58" s="2">
        <f t="shared" si="5"/>
        <v>10281881.836800002</v>
      </c>
      <c r="H58" s="2">
        <v>1214319</v>
      </c>
      <c r="J58" s="7" t="s">
        <v>1</v>
      </c>
      <c r="K58" s="8" t="str">
        <f t="shared" si="10"/>
        <v>ТТЦ-50-60</v>
      </c>
      <c r="L58" s="8">
        <v>50</v>
      </c>
      <c r="M58" s="8">
        <v>60</v>
      </c>
      <c r="N58" s="9" t="str">
        <f t="shared" si="11"/>
        <v>Транспортёр ТТЦ-50-60 (ц)</v>
      </c>
      <c r="O58" s="2">
        <f t="shared" si="6"/>
        <v>14774787.719999999</v>
      </c>
      <c r="P58" s="2">
        <f t="shared" si="7"/>
        <v>11819830.175999999</v>
      </c>
      <c r="Q58" s="2">
        <v>1395955</v>
      </c>
    </row>
  </sheetData>
  <sheetProtection password="CC69" sheet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C19" workbookViewId="0">
      <selection activeCell="G34" sqref="G34"/>
    </sheetView>
  </sheetViews>
  <sheetFormatPr defaultRowHeight="14.5" x14ac:dyDescent="0.35"/>
  <cols>
    <col min="1" max="1" width="8.7265625" style="10"/>
    <col min="2" max="2" width="10.81640625" style="10" bestFit="1" customWidth="1"/>
    <col min="3" max="3" width="7.08984375" style="10" customWidth="1"/>
    <col min="4" max="4" width="6.36328125" style="10" customWidth="1"/>
    <col min="5" max="5" width="25.26953125" style="10" customWidth="1"/>
    <col min="6" max="6" width="13.36328125" style="10" customWidth="1"/>
    <col min="7" max="7" width="11.81640625" style="10" customWidth="1"/>
    <col min="8" max="8" width="10.1796875" style="10" hidden="1" customWidth="1"/>
    <col min="9" max="9" width="14.54296875" style="10" bestFit="1" customWidth="1"/>
    <col min="10" max="10" width="5.7265625" style="10" bestFit="1" customWidth="1"/>
    <col min="11" max="11" width="10.81640625" style="10" bestFit="1" customWidth="1"/>
    <col min="12" max="12" width="6.453125" style="10" customWidth="1"/>
    <col min="13" max="13" width="5.7265625" style="10" customWidth="1"/>
    <col min="14" max="14" width="27.81640625" style="10" customWidth="1"/>
    <col min="15" max="15" width="12.453125" style="10" customWidth="1"/>
    <col min="16" max="16" width="12.1796875" style="10" customWidth="1"/>
    <col min="17" max="17" width="10.1796875" style="10" hidden="1" customWidth="1"/>
    <col min="18" max="18" width="14.54296875" style="10" bestFit="1" customWidth="1"/>
    <col min="19" max="16384" width="8.7265625" style="10"/>
  </cols>
  <sheetData>
    <row r="1" spans="1:17" ht="29" x14ac:dyDescent="0.35">
      <c r="A1" s="4" t="s">
        <v>2</v>
      </c>
      <c r="B1" s="4" t="s">
        <v>25</v>
      </c>
      <c r="C1" s="4" t="s">
        <v>43</v>
      </c>
      <c r="D1" s="4" t="s">
        <v>3</v>
      </c>
      <c r="E1" s="4" t="s">
        <v>4</v>
      </c>
      <c r="F1" s="1" t="s">
        <v>44</v>
      </c>
      <c r="G1" s="1" t="s">
        <v>45</v>
      </c>
      <c r="H1" s="5" t="s">
        <v>6</v>
      </c>
      <c r="J1" s="4" t="s">
        <v>2</v>
      </c>
      <c r="K1" s="4" t="s">
        <v>25</v>
      </c>
      <c r="L1" s="4" t="s">
        <v>43</v>
      </c>
      <c r="M1" s="4" t="s">
        <v>3</v>
      </c>
      <c r="N1" s="4" t="s">
        <v>4</v>
      </c>
      <c r="O1" s="1" t="s">
        <v>44</v>
      </c>
      <c r="P1" s="1" t="s">
        <v>45</v>
      </c>
      <c r="Q1" s="5" t="s">
        <v>6</v>
      </c>
    </row>
    <row r="2" spans="1:17" x14ac:dyDescent="0.35">
      <c r="A2" s="7" t="s">
        <v>0</v>
      </c>
      <c r="B2" s="8" t="str">
        <f t="shared" ref="B2:B33" si="0">CONCATENATE("ТТЦ-",C2,"-",D2)</f>
        <v>ТТЦ-100-4</v>
      </c>
      <c r="C2" s="8">
        <v>100</v>
      </c>
      <c r="D2" s="8">
        <v>4</v>
      </c>
      <c r="E2" s="9" t="str">
        <f t="shared" ref="E2:E33" si="1">CONCATENATE("Транспортёр ",B2)</f>
        <v>Транспортёр ТТЦ-100-4</v>
      </c>
      <c r="F2" s="2">
        <f>G2*125%</f>
        <v>3874770.648</v>
      </c>
      <c r="G2" s="2">
        <f>(H2*6.3)*120%*112%</f>
        <v>3099816.5183999999</v>
      </c>
      <c r="H2" s="2">
        <v>366097</v>
      </c>
      <c r="J2" s="7" t="s">
        <v>1</v>
      </c>
      <c r="K2" s="8" t="str">
        <f t="shared" ref="K2:K33" si="2">CONCATENATE("ТТЦ-",L2,"-",M2)</f>
        <v>ТТЦ-100-4</v>
      </c>
      <c r="L2" s="8">
        <v>100</v>
      </c>
      <c r="M2" s="8">
        <v>4</v>
      </c>
      <c r="N2" s="9" t="str">
        <f t="shared" ref="N2:N33" si="3">CONCATENATE("Транспортёр ",K2," (ц)")</f>
        <v>Транспортёр ТТЦ-100-4 (ц)</v>
      </c>
      <c r="O2" s="2">
        <f>P2*125%</f>
        <v>4135560.4080000008</v>
      </c>
      <c r="P2" s="2">
        <f>(Q2*6.3)*120%*112%</f>
        <v>3308448.3264000006</v>
      </c>
      <c r="Q2" s="2">
        <v>390737</v>
      </c>
    </row>
    <row r="3" spans="1:17" x14ac:dyDescent="0.35">
      <c r="A3" s="7" t="s">
        <v>0</v>
      </c>
      <c r="B3" s="8" t="str">
        <f t="shared" si="0"/>
        <v>ТТЦ-100-5</v>
      </c>
      <c r="C3" s="8">
        <v>100</v>
      </c>
      <c r="D3" s="8">
        <v>5</v>
      </c>
      <c r="E3" s="9" t="str">
        <f t="shared" si="1"/>
        <v>Транспортёр ТТЦ-100-5</v>
      </c>
      <c r="F3" s="2">
        <f t="shared" ref="F3:F58" si="4">G3*125%</f>
        <v>4104877.392</v>
      </c>
      <c r="G3" s="2">
        <f t="shared" ref="G3:G58" si="5">(H3*6.3)*120%*112%</f>
        <v>3283901.9136000001</v>
      </c>
      <c r="H3" s="2">
        <v>387838</v>
      </c>
      <c r="J3" s="7" t="s">
        <v>1</v>
      </c>
      <c r="K3" s="8" t="str">
        <f t="shared" si="2"/>
        <v>ТТЦ-100-5</v>
      </c>
      <c r="L3" s="8">
        <v>100</v>
      </c>
      <c r="M3" s="8">
        <v>5</v>
      </c>
      <c r="N3" s="9" t="str">
        <f t="shared" si="3"/>
        <v>Транспортёр ТТЦ-100-5 (ц)</v>
      </c>
      <c r="O3" s="2">
        <f t="shared" ref="O3:O58" si="6">P3*125%</f>
        <v>4370091.2640000004</v>
      </c>
      <c r="P3" s="2">
        <f t="shared" ref="P3:P58" si="7">(Q3*6.3)*120%*112%</f>
        <v>3496073.0112000001</v>
      </c>
      <c r="Q3" s="2">
        <v>412896</v>
      </c>
    </row>
    <row r="4" spans="1:17" x14ac:dyDescent="0.35">
      <c r="A4" s="7" t="s">
        <v>0</v>
      </c>
      <c r="B4" s="8" t="str">
        <f t="shared" si="0"/>
        <v>ТТЦ-100-6</v>
      </c>
      <c r="C4" s="8">
        <v>100</v>
      </c>
      <c r="D4" s="8">
        <v>6</v>
      </c>
      <c r="E4" s="9" t="str">
        <f t="shared" si="1"/>
        <v>Транспортёр ТТЦ-100-6</v>
      </c>
      <c r="F4" s="2">
        <f t="shared" si="4"/>
        <v>4314768.6959999995</v>
      </c>
      <c r="G4" s="2">
        <f t="shared" si="5"/>
        <v>3451814.9567999998</v>
      </c>
      <c r="H4" s="2">
        <v>407669</v>
      </c>
      <c r="J4" s="7" t="s">
        <v>1</v>
      </c>
      <c r="K4" s="8" t="str">
        <f t="shared" si="2"/>
        <v>ТТЦ-100-6</v>
      </c>
      <c r="L4" s="8">
        <v>100</v>
      </c>
      <c r="M4" s="8">
        <v>6</v>
      </c>
      <c r="N4" s="9" t="str">
        <f t="shared" si="3"/>
        <v>Транспортёр ТТЦ-100-6 (ц)</v>
      </c>
      <c r="O4" s="2">
        <f t="shared" si="6"/>
        <v>4571970.4800000004</v>
      </c>
      <c r="P4" s="2">
        <f t="shared" si="7"/>
        <v>3657576.3840000001</v>
      </c>
      <c r="Q4" s="2">
        <v>431970</v>
      </c>
    </row>
    <row r="5" spans="1:17" x14ac:dyDescent="0.35">
      <c r="A5" s="7" t="s">
        <v>0</v>
      </c>
      <c r="B5" s="8" t="str">
        <f t="shared" si="0"/>
        <v>ТТЦ-100-7</v>
      </c>
      <c r="C5" s="8">
        <v>100</v>
      </c>
      <c r="D5" s="8">
        <v>7</v>
      </c>
      <c r="E5" s="9" t="str">
        <f t="shared" si="1"/>
        <v>Транспортёр ТТЦ-100-7</v>
      </c>
      <c r="F5" s="2">
        <f t="shared" si="4"/>
        <v>4524660.0000000009</v>
      </c>
      <c r="G5" s="2">
        <f t="shared" si="5"/>
        <v>3619728.0000000005</v>
      </c>
      <c r="H5" s="2">
        <v>427500</v>
      </c>
      <c r="J5" s="7" t="s">
        <v>1</v>
      </c>
      <c r="K5" s="8" t="str">
        <f t="shared" si="2"/>
        <v>ТТЦ-100-7</v>
      </c>
      <c r="L5" s="8">
        <v>100</v>
      </c>
      <c r="M5" s="8">
        <v>7</v>
      </c>
      <c r="N5" s="9" t="str">
        <f t="shared" si="3"/>
        <v>Транспортёр ТТЦ-100-7 (ц)</v>
      </c>
      <c r="O5" s="2">
        <f t="shared" si="6"/>
        <v>4787704.1519999998</v>
      </c>
      <c r="P5" s="2">
        <f t="shared" si="7"/>
        <v>3830163.3215999999</v>
      </c>
      <c r="Q5" s="2">
        <v>452353</v>
      </c>
    </row>
    <row r="6" spans="1:17" x14ac:dyDescent="0.35">
      <c r="A6" s="7" t="s">
        <v>0</v>
      </c>
      <c r="B6" s="8" t="str">
        <f t="shared" si="0"/>
        <v>ТТЦ-100-8</v>
      </c>
      <c r="C6" s="8">
        <v>100</v>
      </c>
      <c r="D6" s="8">
        <v>8</v>
      </c>
      <c r="E6" s="9" t="str">
        <f t="shared" si="1"/>
        <v>Транспортёр ТТЦ-100-8</v>
      </c>
      <c r="F6" s="2">
        <f t="shared" si="4"/>
        <v>4734561.8880000003</v>
      </c>
      <c r="G6" s="2">
        <f t="shared" si="5"/>
        <v>3787649.5104000005</v>
      </c>
      <c r="H6" s="2">
        <v>447332</v>
      </c>
      <c r="J6" s="7" t="s">
        <v>1</v>
      </c>
      <c r="K6" s="8" t="str">
        <f t="shared" si="2"/>
        <v>ТТЦ-100-8</v>
      </c>
      <c r="L6" s="8">
        <v>100</v>
      </c>
      <c r="M6" s="8">
        <v>8</v>
      </c>
      <c r="N6" s="9" t="str">
        <f t="shared" si="3"/>
        <v>Транспортёр ТТЦ-100-8 (ц)</v>
      </c>
      <c r="O6" s="2">
        <f t="shared" si="6"/>
        <v>5079642.6239999998</v>
      </c>
      <c r="P6" s="2">
        <f t="shared" si="7"/>
        <v>4063714.0992000001</v>
      </c>
      <c r="Q6" s="2">
        <v>479936</v>
      </c>
    </row>
    <row r="7" spans="1:17" x14ac:dyDescent="0.35">
      <c r="A7" s="7" t="s">
        <v>0</v>
      </c>
      <c r="B7" s="8" t="str">
        <f t="shared" si="0"/>
        <v>ТТЦ-100-9</v>
      </c>
      <c r="C7" s="8">
        <v>100</v>
      </c>
      <c r="D7" s="8">
        <v>9</v>
      </c>
      <c r="E7" s="9" t="str">
        <f t="shared" si="1"/>
        <v>Транспортёр ТТЦ-100-9</v>
      </c>
      <c r="F7" s="2">
        <f t="shared" si="4"/>
        <v>5331944.0159999998</v>
      </c>
      <c r="G7" s="2">
        <f t="shared" si="5"/>
        <v>4265555.2127999999</v>
      </c>
      <c r="H7" s="2">
        <v>503774</v>
      </c>
      <c r="J7" s="7" t="s">
        <v>1</v>
      </c>
      <c r="K7" s="8" t="str">
        <f t="shared" si="2"/>
        <v>ТТЦ-100-9</v>
      </c>
      <c r="L7" s="8">
        <v>100</v>
      </c>
      <c r="M7" s="8">
        <v>9</v>
      </c>
      <c r="N7" s="9" t="str">
        <f t="shared" si="3"/>
        <v>Транспортёр ТТЦ-100-9 (ц)</v>
      </c>
      <c r="O7" s="2">
        <f t="shared" si="6"/>
        <v>5517047.5920000002</v>
      </c>
      <c r="P7" s="2">
        <f t="shared" si="7"/>
        <v>4413638.0735999998</v>
      </c>
      <c r="Q7" s="2">
        <v>521263</v>
      </c>
    </row>
    <row r="8" spans="1:17" x14ac:dyDescent="0.35">
      <c r="A8" s="7" t="s">
        <v>0</v>
      </c>
      <c r="B8" s="8" t="str">
        <f t="shared" si="0"/>
        <v>ТТЦ-100-10</v>
      </c>
      <c r="C8" s="8">
        <v>100</v>
      </c>
      <c r="D8" s="8">
        <v>10</v>
      </c>
      <c r="E8" s="9" t="str">
        <f t="shared" si="1"/>
        <v>Транспортёр ТТЦ-100-10</v>
      </c>
      <c r="F8" s="2">
        <f t="shared" si="4"/>
        <v>5541845.9040000001</v>
      </c>
      <c r="G8" s="2">
        <f t="shared" si="5"/>
        <v>4433476.7231999999</v>
      </c>
      <c r="H8" s="2">
        <v>523606</v>
      </c>
      <c r="J8" s="7" t="s">
        <v>1</v>
      </c>
      <c r="K8" s="8" t="str">
        <f t="shared" si="2"/>
        <v>ТТЦ-100-10</v>
      </c>
      <c r="L8" s="8">
        <v>100</v>
      </c>
      <c r="M8" s="8">
        <v>10</v>
      </c>
      <c r="N8" s="9" t="str">
        <f t="shared" si="3"/>
        <v>Транспортёр ТТЦ-100-10 (ц)</v>
      </c>
      <c r="O8" s="2">
        <f t="shared" si="6"/>
        <v>5714968.3920000009</v>
      </c>
      <c r="P8" s="2">
        <f t="shared" si="7"/>
        <v>4571974.7136000004</v>
      </c>
      <c r="Q8" s="2">
        <v>539963</v>
      </c>
    </row>
    <row r="9" spans="1:17" x14ac:dyDescent="0.35">
      <c r="A9" s="7" t="s">
        <v>0</v>
      </c>
      <c r="B9" s="8" t="str">
        <f t="shared" si="0"/>
        <v>ТТЦ-100-11</v>
      </c>
      <c r="C9" s="8">
        <v>100</v>
      </c>
      <c r="D9" s="8">
        <v>11</v>
      </c>
      <c r="E9" s="9" t="str">
        <f t="shared" si="1"/>
        <v>Транспортёр ТТЦ-100-11</v>
      </c>
      <c r="F9" s="2">
        <f t="shared" si="4"/>
        <v>5751716.040000001</v>
      </c>
      <c r="G9" s="2">
        <f t="shared" si="5"/>
        <v>4601372.8320000004</v>
      </c>
      <c r="H9" s="2">
        <v>543435</v>
      </c>
      <c r="J9" s="7" t="s">
        <v>1</v>
      </c>
      <c r="K9" s="8" t="str">
        <f t="shared" si="2"/>
        <v>ТТЦ-100-11</v>
      </c>
      <c r="L9" s="8">
        <v>100</v>
      </c>
      <c r="M9" s="8">
        <v>11</v>
      </c>
      <c r="N9" s="9" t="str">
        <f t="shared" si="3"/>
        <v>Транспортёр ТТЦ-100-11 (ц)</v>
      </c>
      <c r="O9" s="2">
        <f t="shared" si="6"/>
        <v>5918826.8159999996</v>
      </c>
      <c r="P9" s="2">
        <f t="shared" si="7"/>
        <v>4735061.4528000001</v>
      </c>
      <c r="Q9" s="2">
        <v>559224</v>
      </c>
    </row>
    <row r="10" spans="1:17" x14ac:dyDescent="0.35">
      <c r="A10" s="7" t="s">
        <v>0</v>
      </c>
      <c r="B10" s="8" t="str">
        <f t="shared" si="0"/>
        <v>ТТЦ-100-12</v>
      </c>
      <c r="C10" s="8">
        <v>100</v>
      </c>
      <c r="D10" s="8">
        <v>12</v>
      </c>
      <c r="E10" s="9" t="str">
        <f t="shared" si="1"/>
        <v>Транспортёр ТТЦ-100-12</v>
      </c>
      <c r="F10" s="2">
        <f t="shared" si="4"/>
        <v>5961628.5120000001</v>
      </c>
      <c r="G10" s="2">
        <f t="shared" si="5"/>
        <v>4769302.8096000003</v>
      </c>
      <c r="H10" s="2">
        <v>563268</v>
      </c>
      <c r="J10" s="7" t="s">
        <v>1</v>
      </c>
      <c r="K10" s="8" t="str">
        <f t="shared" si="2"/>
        <v>ТТЦ-100-12</v>
      </c>
      <c r="L10" s="8">
        <v>100</v>
      </c>
      <c r="M10" s="8">
        <v>12</v>
      </c>
      <c r="N10" s="9" t="str">
        <f t="shared" si="3"/>
        <v>Транспортёр ТТЦ-100-12 (ц)</v>
      </c>
      <c r="O10" s="2">
        <f t="shared" si="6"/>
        <v>6123669.5519999992</v>
      </c>
      <c r="P10" s="2">
        <f t="shared" si="7"/>
        <v>4898935.6415999997</v>
      </c>
      <c r="Q10" s="2">
        <v>578578</v>
      </c>
    </row>
    <row r="11" spans="1:17" x14ac:dyDescent="0.35">
      <c r="A11" s="7" t="s">
        <v>0</v>
      </c>
      <c r="B11" s="8" t="str">
        <f t="shared" si="0"/>
        <v>ТТЦ-100-13</v>
      </c>
      <c r="C11" s="8">
        <v>100</v>
      </c>
      <c r="D11" s="8">
        <v>13</v>
      </c>
      <c r="E11" s="9" t="str">
        <f t="shared" si="1"/>
        <v>Транспортёр ТТЦ-100-13</v>
      </c>
      <c r="F11" s="2">
        <f t="shared" si="4"/>
        <v>6305968.3680000007</v>
      </c>
      <c r="G11" s="2">
        <f t="shared" si="5"/>
        <v>5044774.6944000004</v>
      </c>
      <c r="H11" s="2">
        <v>595802</v>
      </c>
      <c r="J11" s="7" t="s">
        <v>1</v>
      </c>
      <c r="K11" s="8" t="str">
        <f t="shared" si="2"/>
        <v>ТТЦ-100-13</v>
      </c>
      <c r="L11" s="8">
        <v>100</v>
      </c>
      <c r="M11" s="8">
        <v>13</v>
      </c>
      <c r="N11" s="9" t="str">
        <f t="shared" si="3"/>
        <v>Транспортёр ТТЦ-100-13 (ц)</v>
      </c>
      <c r="O11" s="2">
        <f t="shared" si="6"/>
        <v>6724364.472000001</v>
      </c>
      <c r="P11" s="2">
        <f t="shared" si="7"/>
        <v>5379491.5776000004</v>
      </c>
      <c r="Q11" s="2">
        <v>635333</v>
      </c>
    </row>
    <row r="12" spans="1:17" x14ac:dyDescent="0.35">
      <c r="A12" s="7" t="s">
        <v>0</v>
      </c>
      <c r="B12" s="8" t="str">
        <f t="shared" si="0"/>
        <v>ТТЦ-100-14</v>
      </c>
      <c r="C12" s="8">
        <v>100</v>
      </c>
      <c r="D12" s="8">
        <v>14</v>
      </c>
      <c r="E12" s="9" t="str">
        <f t="shared" si="1"/>
        <v>Транспортёр ТТЦ-100-14</v>
      </c>
      <c r="F12" s="2">
        <f t="shared" si="4"/>
        <v>6515880.8399999999</v>
      </c>
      <c r="G12" s="2">
        <f t="shared" si="5"/>
        <v>5212704.6720000003</v>
      </c>
      <c r="H12" s="2">
        <v>615635</v>
      </c>
      <c r="J12" s="7" t="s">
        <v>1</v>
      </c>
      <c r="K12" s="8" t="str">
        <f t="shared" si="2"/>
        <v>ТТЦ-100-14</v>
      </c>
      <c r="L12" s="8">
        <v>100</v>
      </c>
      <c r="M12" s="8">
        <v>14</v>
      </c>
      <c r="N12" s="9" t="str">
        <f t="shared" si="3"/>
        <v>Транспортёр ТТЦ-100-14 (ц)</v>
      </c>
      <c r="O12" s="2">
        <f t="shared" si="6"/>
        <v>6943061.6639999999</v>
      </c>
      <c r="P12" s="2">
        <f t="shared" si="7"/>
        <v>5554449.3311999999</v>
      </c>
      <c r="Q12" s="2">
        <v>655996</v>
      </c>
    </row>
    <row r="13" spans="1:17" x14ac:dyDescent="0.35">
      <c r="A13" s="7" t="s">
        <v>0</v>
      </c>
      <c r="B13" s="8" t="str">
        <f t="shared" si="0"/>
        <v>ТТЦ-100-15</v>
      </c>
      <c r="C13" s="8">
        <v>100</v>
      </c>
      <c r="D13" s="8">
        <v>15</v>
      </c>
      <c r="E13" s="9" t="str">
        <f t="shared" si="1"/>
        <v>Транспортёр ТТЦ-100-15</v>
      </c>
      <c r="F13" s="2">
        <f t="shared" si="4"/>
        <v>6725750.9760000007</v>
      </c>
      <c r="G13" s="2">
        <f t="shared" si="5"/>
        <v>5380600.7808000008</v>
      </c>
      <c r="H13" s="2">
        <v>635464</v>
      </c>
      <c r="J13" s="7" t="s">
        <v>1</v>
      </c>
      <c r="K13" s="8" t="str">
        <f t="shared" si="2"/>
        <v>ТТЦ-100-15</v>
      </c>
      <c r="L13" s="8">
        <v>100</v>
      </c>
      <c r="M13" s="8">
        <v>15</v>
      </c>
      <c r="N13" s="9" t="str">
        <f t="shared" si="3"/>
        <v>Транспортёр ТТЦ-100-15 (ц)</v>
      </c>
      <c r="O13" s="2">
        <f t="shared" si="6"/>
        <v>7148899.2960000001</v>
      </c>
      <c r="P13" s="2">
        <f t="shared" si="7"/>
        <v>5719119.4368000003</v>
      </c>
      <c r="Q13" s="2">
        <v>675444</v>
      </c>
    </row>
    <row r="14" spans="1:17" x14ac:dyDescent="0.35">
      <c r="A14" s="7" t="s">
        <v>0</v>
      </c>
      <c r="B14" s="8" t="str">
        <f t="shared" si="0"/>
        <v>ТТЦ-100-16</v>
      </c>
      <c r="C14" s="8">
        <v>100</v>
      </c>
      <c r="D14" s="8">
        <v>16</v>
      </c>
      <c r="E14" s="9" t="str">
        <f t="shared" si="1"/>
        <v>Транспортёр ТТЦ-100-16</v>
      </c>
      <c r="F14" s="2">
        <f t="shared" si="4"/>
        <v>6935642.2800000012</v>
      </c>
      <c r="G14" s="2">
        <f t="shared" si="5"/>
        <v>5548513.824000001</v>
      </c>
      <c r="H14" s="2">
        <v>655295</v>
      </c>
      <c r="J14" s="7" t="s">
        <v>1</v>
      </c>
      <c r="K14" s="8" t="str">
        <f t="shared" si="2"/>
        <v>ТТЦ-100-16</v>
      </c>
      <c r="L14" s="8">
        <v>100</v>
      </c>
      <c r="M14" s="8">
        <v>16</v>
      </c>
      <c r="N14" s="9" t="str">
        <f t="shared" si="3"/>
        <v>Транспортёр ТТЦ-100-16 (ц)</v>
      </c>
      <c r="O14" s="2">
        <f t="shared" si="6"/>
        <v>7368591.3840000005</v>
      </c>
      <c r="P14" s="2">
        <f t="shared" si="7"/>
        <v>5894873.1072000004</v>
      </c>
      <c r="Q14" s="2">
        <v>696201</v>
      </c>
    </row>
    <row r="15" spans="1:17" x14ac:dyDescent="0.35">
      <c r="A15" s="7" t="s">
        <v>0</v>
      </c>
      <c r="B15" s="8" t="str">
        <f t="shared" si="0"/>
        <v>ТТЦ-100-17</v>
      </c>
      <c r="C15" s="8">
        <v>100</v>
      </c>
      <c r="D15" s="8">
        <v>17</v>
      </c>
      <c r="E15" s="9" t="str">
        <f t="shared" si="1"/>
        <v>Транспортёр ТТЦ-100-17</v>
      </c>
      <c r="F15" s="2">
        <f t="shared" si="4"/>
        <v>7145523</v>
      </c>
      <c r="G15" s="2">
        <f t="shared" si="5"/>
        <v>5716418.4000000004</v>
      </c>
      <c r="H15" s="2">
        <v>675125</v>
      </c>
      <c r="J15" s="7" t="s">
        <v>1</v>
      </c>
      <c r="K15" s="8" t="str">
        <f t="shared" si="2"/>
        <v>ТТЦ-100-17</v>
      </c>
      <c r="L15" s="8">
        <v>100</v>
      </c>
      <c r="M15" s="8">
        <v>17</v>
      </c>
      <c r="N15" s="9" t="str">
        <f t="shared" si="3"/>
        <v>Транспортёр ТТЦ-100-17 (ц)</v>
      </c>
      <c r="O15" s="2">
        <f t="shared" si="6"/>
        <v>7574429.0160000008</v>
      </c>
      <c r="P15" s="2">
        <f t="shared" si="7"/>
        <v>6059543.2128000008</v>
      </c>
      <c r="Q15" s="2">
        <v>715649</v>
      </c>
    </row>
    <row r="16" spans="1:17" x14ac:dyDescent="0.35">
      <c r="A16" s="7" t="s">
        <v>0</v>
      </c>
      <c r="B16" s="8" t="str">
        <f t="shared" si="0"/>
        <v>ТТЦ-100-18</v>
      </c>
      <c r="C16" s="8">
        <v>100</v>
      </c>
      <c r="D16" s="8">
        <v>18</v>
      </c>
      <c r="E16" s="9" t="str">
        <f t="shared" si="1"/>
        <v>Транспортёр ТТЦ-100-18</v>
      </c>
      <c r="F16" s="2">
        <f t="shared" si="4"/>
        <v>7355424.8879999993</v>
      </c>
      <c r="G16" s="2">
        <f t="shared" si="5"/>
        <v>5884339.9103999995</v>
      </c>
      <c r="H16" s="2">
        <v>694957</v>
      </c>
      <c r="J16" s="7" t="s">
        <v>1</v>
      </c>
      <c r="K16" s="8" t="str">
        <f t="shared" si="2"/>
        <v>ТТЦ-100-18</v>
      </c>
      <c r="L16" s="8">
        <v>100</v>
      </c>
      <c r="M16" s="8">
        <v>18</v>
      </c>
      <c r="N16" s="9" t="str">
        <f t="shared" si="3"/>
        <v>Транспортёр ТТЦ-100-18 (ц)</v>
      </c>
      <c r="O16" s="2">
        <f t="shared" si="6"/>
        <v>7787199.1679999996</v>
      </c>
      <c r="P16" s="2">
        <f t="shared" si="7"/>
        <v>6229759.3344000001</v>
      </c>
      <c r="Q16" s="2">
        <v>735752</v>
      </c>
    </row>
    <row r="17" spans="1:17" x14ac:dyDescent="0.35">
      <c r="A17" s="7" t="s">
        <v>0</v>
      </c>
      <c r="B17" s="8" t="str">
        <f t="shared" si="0"/>
        <v>ТТЦ-100-19</v>
      </c>
      <c r="C17" s="8">
        <v>100</v>
      </c>
      <c r="D17" s="8">
        <v>19</v>
      </c>
      <c r="E17" s="9" t="str">
        <f t="shared" si="1"/>
        <v>Транспортёр ТТЦ-100-19</v>
      </c>
      <c r="F17" s="2">
        <f t="shared" si="4"/>
        <v>7565284.4400000004</v>
      </c>
      <c r="G17" s="2">
        <f t="shared" si="5"/>
        <v>6052227.5520000001</v>
      </c>
      <c r="H17" s="2">
        <v>714785</v>
      </c>
      <c r="J17" s="7" t="s">
        <v>1</v>
      </c>
      <c r="K17" s="8" t="str">
        <f t="shared" si="2"/>
        <v>ТТЦ-100-19</v>
      </c>
      <c r="L17" s="8">
        <v>100</v>
      </c>
      <c r="M17" s="8">
        <v>19</v>
      </c>
      <c r="N17" s="9" t="str">
        <f t="shared" si="3"/>
        <v>Транспортёр ТТЦ-100-19 (ц)</v>
      </c>
      <c r="O17" s="2">
        <f t="shared" si="6"/>
        <v>7999958.7360000005</v>
      </c>
      <c r="P17" s="2">
        <f t="shared" si="7"/>
        <v>6399966.9888000004</v>
      </c>
      <c r="Q17" s="2">
        <v>755854</v>
      </c>
    </row>
    <row r="18" spans="1:17" x14ac:dyDescent="0.35">
      <c r="A18" s="7" t="s">
        <v>0</v>
      </c>
      <c r="B18" s="8" t="str">
        <f t="shared" si="0"/>
        <v>ТТЦ-100-20</v>
      </c>
      <c r="C18" s="8">
        <v>100</v>
      </c>
      <c r="D18" s="8">
        <v>20</v>
      </c>
      <c r="E18" s="9" t="str">
        <f t="shared" si="1"/>
        <v>Транспортёр ТТЦ-100-20</v>
      </c>
      <c r="F18" s="2">
        <f t="shared" si="4"/>
        <v>7775196.9120000005</v>
      </c>
      <c r="G18" s="2">
        <f t="shared" si="5"/>
        <v>6220157.5296</v>
      </c>
      <c r="H18" s="2">
        <v>734618</v>
      </c>
      <c r="J18" s="7" t="s">
        <v>1</v>
      </c>
      <c r="K18" s="8" t="str">
        <f t="shared" si="2"/>
        <v>ТТЦ-100-20</v>
      </c>
      <c r="L18" s="8">
        <v>100</v>
      </c>
      <c r="M18" s="8">
        <v>20</v>
      </c>
      <c r="N18" s="9" t="str">
        <f t="shared" si="3"/>
        <v>Транспортёр ТТЦ-100-20 (ц)</v>
      </c>
      <c r="O18" s="2">
        <f t="shared" si="6"/>
        <v>8211733.9919999996</v>
      </c>
      <c r="P18" s="2">
        <f t="shared" si="7"/>
        <v>6569387.1935999999</v>
      </c>
      <c r="Q18" s="2">
        <v>775863</v>
      </c>
    </row>
    <row r="19" spans="1:17" x14ac:dyDescent="0.35">
      <c r="A19" s="7" t="s">
        <v>0</v>
      </c>
      <c r="B19" s="8" t="str">
        <f t="shared" si="0"/>
        <v>ТТЦ-100-21</v>
      </c>
      <c r="C19" s="8">
        <v>100</v>
      </c>
      <c r="D19" s="8">
        <v>21</v>
      </c>
      <c r="E19" s="9" t="str">
        <f t="shared" si="1"/>
        <v>Транспортёр ТТЦ-100-21</v>
      </c>
      <c r="F19" s="2">
        <f t="shared" si="4"/>
        <v>8645868.5040000007</v>
      </c>
      <c r="G19" s="2">
        <f t="shared" si="5"/>
        <v>6916694.8032</v>
      </c>
      <c r="H19" s="2">
        <v>816881</v>
      </c>
      <c r="J19" s="7" t="s">
        <v>1</v>
      </c>
      <c r="K19" s="8" t="str">
        <f t="shared" si="2"/>
        <v>ТТЦ-100-21</v>
      </c>
      <c r="L19" s="8">
        <v>100</v>
      </c>
      <c r="M19" s="8">
        <v>21</v>
      </c>
      <c r="N19" s="9" t="str">
        <f t="shared" si="3"/>
        <v>Транспортёр ТТЦ-100-21 (ц)</v>
      </c>
      <c r="O19" s="2">
        <f t="shared" si="6"/>
        <v>9291397.2479999997</v>
      </c>
      <c r="P19" s="2">
        <f t="shared" si="7"/>
        <v>7433117.7983999997</v>
      </c>
      <c r="Q19" s="2">
        <v>877872</v>
      </c>
    </row>
    <row r="20" spans="1:17" x14ac:dyDescent="0.35">
      <c r="A20" s="7" t="s">
        <v>0</v>
      </c>
      <c r="B20" s="8" t="str">
        <f t="shared" si="0"/>
        <v>ТТЦ-100-22</v>
      </c>
      <c r="C20" s="8">
        <v>100</v>
      </c>
      <c r="D20" s="8">
        <v>22</v>
      </c>
      <c r="E20" s="9" t="str">
        <f t="shared" si="1"/>
        <v>Транспортёр ТТЦ-100-22</v>
      </c>
      <c r="F20" s="2">
        <f t="shared" si="4"/>
        <v>8855728.0560000017</v>
      </c>
      <c r="G20" s="2">
        <f t="shared" si="5"/>
        <v>7084582.4448000006</v>
      </c>
      <c r="H20" s="2">
        <v>836709</v>
      </c>
      <c r="J20" s="7" t="s">
        <v>1</v>
      </c>
      <c r="K20" s="8" t="str">
        <f t="shared" si="2"/>
        <v>ТТЦ-100-22</v>
      </c>
      <c r="L20" s="8">
        <v>100</v>
      </c>
      <c r="M20" s="8">
        <v>22</v>
      </c>
      <c r="N20" s="9" t="str">
        <f t="shared" si="3"/>
        <v>Транспортёр ТТЦ-100-22 (ц)</v>
      </c>
      <c r="O20" s="2">
        <f t="shared" si="6"/>
        <v>9507130.9199999999</v>
      </c>
      <c r="P20" s="2">
        <f t="shared" si="7"/>
        <v>7605704.7360000005</v>
      </c>
      <c r="Q20" s="2">
        <v>898255</v>
      </c>
    </row>
    <row r="21" spans="1:17" x14ac:dyDescent="0.35">
      <c r="A21" s="7" t="s">
        <v>0</v>
      </c>
      <c r="B21" s="8" t="str">
        <f t="shared" si="0"/>
        <v>ТТЦ-100-23</v>
      </c>
      <c r="C21" s="8">
        <v>100</v>
      </c>
      <c r="D21" s="8">
        <v>23</v>
      </c>
      <c r="E21" s="9" t="str">
        <f t="shared" si="1"/>
        <v>Транспортёр ТТЦ-100-23</v>
      </c>
      <c r="F21" s="2">
        <f t="shared" si="4"/>
        <v>9065640.5280000009</v>
      </c>
      <c r="G21" s="2">
        <f t="shared" si="5"/>
        <v>7252512.4224000005</v>
      </c>
      <c r="H21" s="2">
        <v>856542</v>
      </c>
      <c r="J21" s="7" t="s">
        <v>1</v>
      </c>
      <c r="K21" s="8" t="str">
        <f t="shared" si="2"/>
        <v>ТТЦ-100-23</v>
      </c>
      <c r="L21" s="8">
        <v>100</v>
      </c>
      <c r="M21" s="8">
        <v>23</v>
      </c>
      <c r="N21" s="9" t="str">
        <f t="shared" si="3"/>
        <v>Транспортёр ТТЦ-100-23 (ц)</v>
      </c>
      <c r="O21" s="2">
        <f t="shared" si="6"/>
        <v>9722864.5920000002</v>
      </c>
      <c r="P21" s="2">
        <f t="shared" si="7"/>
        <v>7778291.6736000003</v>
      </c>
      <c r="Q21" s="2">
        <v>918638</v>
      </c>
    </row>
    <row r="22" spans="1:17" x14ac:dyDescent="0.35">
      <c r="A22" s="7" t="s">
        <v>0</v>
      </c>
      <c r="B22" s="8" t="str">
        <f t="shared" si="0"/>
        <v>ТТЦ-100-24</v>
      </c>
      <c r="C22" s="8">
        <v>100</v>
      </c>
      <c r="D22" s="8">
        <v>24</v>
      </c>
      <c r="E22" s="9" t="str">
        <f t="shared" si="1"/>
        <v>Транспортёр ТТЦ-100-24</v>
      </c>
      <c r="F22" s="2">
        <f t="shared" si="4"/>
        <v>9275510.6640000008</v>
      </c>
      <c r="G22" s="2">
        <f t="shared" si="5"/>
        <v>7420408.5312000001</v>
      </c>
      <c r="H22" s="2">
        <v>876371</v>
      </c>
      <c r="J22" s="7" t="s">
        <v>1</v>
      </c>
      <c r="K22" s="8" t="str">
        <f t="shared" si="2"/>
        <v>ТТЦ-100-24</v>
      </c>
      <c r="L22" s="8">
        <v>100</v>
      </c>
      <c r="M22" s="8">
        <v>24</v>
      </c>
      <c r="N22" s="9" t="str">
        <f t="shared" si="3"/>
        <v>Транспортёр ТТЦ-100-24 (ц)</v>
      </c>
      <c r="O22" s="2">
        <f t="shared" si="6"/>
        <v>9938598.2640000004</v>
      </c>
      <c r="P22" s="2">
        <f t="shared" si="7"/>
        <v>7950878.6112000002</v>
      </c>
      <c r="Q22" s="2">
        <v>939021</v>
      </c>
    </row>
    <row r="23" spans="1:17" x14ac:dyDescent="0.35">
      <c r="A23" s="7" t="s">
        <v>0</v>
      </c>
      <c r="B23" s="8" t="str">
        <f t="shared" si="0"/>
        <v>ТТЦ-100-25</v>
      </c>
      <c r="C23" s="8">
        <v>100</v>
      </c>
      <c r="D23" s="8">
        <v>25</v>
      </c>
      <c r="E23" s="9" t="str">
        <f t="shared" si="1"/>
        <v>Транспортёр ТТЦ-100-25</v>
      </c>
      <c r="F23" s="2">
        <f t="shared" si="4"/>
        <v>9485412.5519999992</v>
      </c>
      <c r="G23" s="2">
        <f t="shared" si="5"/>
        <v>7588330.0415999992</v>
      </c>
      <c r="H23" s="2">
        <v>896203</v>
      </c>
      <c r="J23" s="7" t="s">
        <v>1</v>
      </c>
      <c r="K23" s="8" t="str">
        <f t="shared" si="2"/>
        <v>ТТЦ-100-25</v>
      </c>
      <c r="L23" s="8">
        <v>100</v>
      </c>
      <c r="M23" s="8">
        <v>25</v>
      </c>
      <c r="N23" s="9" t="str">
        <f t="shared" si="3"/>
        <v>Транспортёр ТТЦ-100-25 (ц)</v>
      </c>
      <c r="O23" s="2">
        <f t="shared" si="6"/>
        <v>10153337.040000001</v>
      </c>
      <c r="P23" s="2">
        <f t="shared" si="7"/>
        <v>8122669.6320000002</v>
      </c>
      <c r="Q23" s="2">
        <v>959310</v>
      </c>
    </row>
    <row r="24" spans="1:17" x14ac:dyDescent="0.35">
      <c r="A24" s="7" t="s">
        <v>0</v>
      </c>
      <c r="B24" s="8" t="str">
        <f t="shared" si="0"/>
        <v>ТТЦ-100-26</v>
      </c>
      <c r="C24" s="8">
        <v>100</v>
      </c>
      <c r="D24" s="8">
        <v>26</v>
      </c>
      <c r="E24" s="9" t="str">
        <f t="shared" si="1"/>
        <v>Транспортёр ТТЦ-100-26</v>
      </c>
      <c r="F24" s="2">
        <f t="shared" si="4"/>
        <v>9695282.6879999992</v>
      </c>
      <c r="G24" s="2">
        <f t="shared" si="5"/>
        <v>7756226.1503999997</v>
      </c>
      <c r="H24" s="2">
        <v>916032</v>
      </c>
      <c r="J24" s="7" t="s">
        <v>1</v>
      </c>
      <c r="K24" s="8" t="str">
        <f t="shared" si="2"/>
        <v>ТТЦ-100-26</v>
      </c>
      <c r="L24" s="8">
        <v>100</v>
      </c>
      <c r="M24" s="8">
        <v>26</v>
      </c>
      <c r="N24" s="9" t="str">
        <f t="shared" si="3"/>
        <v>Транспортёр ТТЦ-100-26 (ц)</v>
      </c>
      <c r="O24" s="2">
        <f t="shared" si="6"/>
        <v>10369070.711999999</v>
      </c>
      <c r="P24" s="2">
        <f t="shared" si="7"/>
        <v>8295256.5696</v>
      </c>
      <c r="Q24" s="2">
        <v>979693</v>
      </c>
    </row>
    <row r="25" spans="1:17" x14ac:dyDescent="0.35">
      <c r="A25" s="7" t="s">
        <v>0</v>
      </c>
      <c r="B25" s="8" t="str">
        <f t="shared" si="0"/>
        <v>ТТЦ-100-27</v>
      </c>
      <c r="C25" s="8">
        <v>100</v>
      </c>
      <c r="D25" s="8">
        <v>27</v>
      </c>
      <c r="E25" s="9" t="str">
        <f t="shared" si="1"/>
        <v>Транспортёр ТТЦ-100-27</v>
      </c>
      <c r="F25" s="2">
        <f t="shared" si="4"/>
        <v>9905184.5760000013</v>
      </c>
      <c r="G25" s="2">
        <f t="shared" si="5"/>
        <v>7924147.6608000007</v>
      </c>
      <c r="H25" s="2">
        <v>935864</v>
      </c>
      <c r="J25" s="7" t="s">
        <v>1</v>
      </c>
      <c r="K25" s="8" t="str">
        <f t="shared" si="2"/>
        <v>ТТЦ-100-27</v>
      </c>
      <c r="L25" s="8">
        <v>100</v>
      </c>
      <c r="M25" s="8">
        <v>27</v>
      </c>
      <c r="N25" s="9" t="str">
        <f t="shared" si="3"/>
        <v>Транспортёр ТТЦ-100-27 (ц)</v>
      </c>
      <c r="O25" s="2">
        <f t="shared" si="6"/>
        <v>10584804.384000001</v>
      </c>
      <c r="P25" s="2">
        <f t="shared" si="7"/>
        <v>8467843.5072000008</v>
      </c>
      <c r="Q25" s="2">
        <v>1000076</v>
      </c>
    </row>
    <row r="26" spans="1:17" x14ac:dyDescent="0.35">
      <c r="A26" s="7" t="s">
        <v>0</v>
      </c>
      <c r="B26" s="8" t="str">
        <f t="shared" si="0"/>
        <v>ТТЦ-100-28</v>
      </c>
      <c r="C26" s="8">
        <v>100</v>
      </c>
      <c r="D26" s="8">
        <v>28</v>
      </c>
      <c r="E26" s="9" t="str">
        <f t="shared" si="1"/>
        <v>Транспортёр ТТЦ-100-28</v>
      </c>
      <c r="F26" s="2">
        <f t="shared" si="4"/>
        <v>10115065.296</v>
      </c>
      <c r="G26" s="2">
        <f t="shared" si="5"/>
        <v>8092052.2368000001</v>
      </c>
      <c r="H26" s="2">
        <v>955694</v>
      </c>
      <c r="J26" s="7" t="s">
        <v>1</v>
      </c>
      <c r="K26" s="8" t="str">
        <f t="shared" si="2"/>
        <v>ТТЦ-100-28</v>
      </c>
      <c r="L26" s="8">
        <v>100</v>
      </c>
      <c r="M26" s="8">
        <v>28</v>
      </c>
      <c r="N26" s="9" t="str">
        <f t="shared" si="3"/>
        <v>Транспортёр ТТЦ-100-28 (ц)</v>
      </c>
      <c r="O26" s="2">
        <f t="shared" si="6"/>
        <v>10793616.119999999</v>
      </c>
      <c r="P26" s="2">
        <f t="shared" si="7"/>
        <v>8634892.8959999997</v>
      </c>
      <c r="Q26" s="2">
        <v>1019805</v>
      </c>
    </row>
    <row r="27" spans="1:17" x14ac:dyDescent="0.35">
      <c r="A27" s="7" t="s">
        <v>0</v>
      </c>
      <c r="B27" s="8" t="str">
        <f t="shared" si="0"/>
        <v>ТТЦ-100-29</v>
      </c>
      <c r="C27" s="8">
        <v>100</v>
      </c>
      <c r="D27" s="8">
        <v>29</v>
      </c>
      <c r="E27" s="9" t="str">
        <f t="shared" si="1"/>
        <v>Транспортёр ТТЦ-100-29</v>
      </c>
      <c r="F27" s="2">
        <f t="shared" si="4"/>
        <v>10324956.600000001</v>
      </c>
      <c r="G27" s="2">
        <f t="shared" si="5"/>
        <v>8259965.2800000012</v>
      </c>
      <c r="H27" s="2">
        <v>975525</v>
      </c>
      <c r="J27" s="7" t="s">
        <v>1</v>
      </c>
      <c r="K27" s="8" t="str">
        <f t="shared" si="2"/>
        <v>ТТЦ-100-29</v>
      </c>
      <c r="L27" s="8">
        <v>100</v>
      </c>
      <c r="M27" s="8">
        <v>29</v>
      </c>
      <c r="N27" s="9" t="str">
        <f t="shared" si="3"/>
        <v>Транспортёр ТТЦ-100-29 (ц)</v>
      </c>
      <c r="O27" s="2">
        <f t="shared" si="6"/>
        <v>11016271.728</v>
      </c>
      <c r="P27" s="2">
        <f t="shared" si="7"/>
        <v>8813017.3824000005</v>
      </c>
      <c r="Q27" s="2">
        <v>1040842</v>
      </c>
    </row>
    <row r="28" spans="1:17" x14ac:dyDescent="0.35">
      <c r="A28" s="7" t="s">
        <v>0</v>
      </c>
      <c r="B28" s="8" t="str">
        <f t="shared" si="0"/>
        <v>ТТЦ-100-30</v>
      </c>
      <c r="C28" s="8">
        <v>100</v>
      </c>
      <c r="D28" s="8">
        <v>30</v>
      </c>
      <c r="E28" s="9" t="str">
        <f t="shared" si="1"/>
        <v>Транспортёр ТТЦ-100-30</v>
      </c>
      <c r="F28" s="2">
        <f t="shared" si="4"/>
        <v>10534858.488</v>
      </c>
      <c r="G28" s="2">
        <f t="shared" si="5"/>
        <v>8427886.7904000003</v>
      </c>
      <c r="H28" s="2">
        <v>995357</v>
      </c>
      <c r="J28" s="7" t="s">
        <v>1</v>
      </c>
      <c r="K28" s="8" t="str">
        <f t="shared" si="2"/>
        <v>ТТЦ-100-30</v>
      </c>
      <c r="L28" s="8">
        <v>100</v>
      </c>
      <c r="M28" s="8">
        <v>30</v>
      </c>
      <c r="N28" s="9" t="str">
        <f t="shared" si="3"/>
        <v>Транспортёр ТТЦ-100-30 (ц)</v>
      </c>
      <c r="O28" s="2">
        <f t="shared" si="6"/>
        <v>11225083.464000002</v>
      </c>
      <c r="P28" s="2">
        <f t="shared" si="7"/>
        <v>8980066.7712000012</v>
      </c>
      <c r="Q28" s="2">
        <v>1060571</v>
      </c>
    </row>
    <row r="29" spans="1:17" x14ac:dyDescent="0.35">
      <c r="A29" s="7" t="s">
        <v>0</v>
      </c>
      <c r="B29" s="8" t="str">
        <f t="shared" si="0"/>
        <v>ТТЦ-100-31</v>
      </c>
      <c r="C29" s="8">
        <v>100</v>
      </c>
      <c r="D29" s="8">
        <v>31</v>
      </c>
      <c r="E29" s="9" t="str">
        <f t="shared" si="1"/>
        <v>Транспортёр ТТЦ-100-31</v>
      </c>
      <c r="F29" s="2">
        <f t="shared" si="4"/>
        <v>10834385.688000001</v>
      </c>
      <c r="G29" s="2">
        <f t="shared" si="5"/>
        <v>8667508.5504000001</v>
      </c>
      <c r="H29" s="2">
        <v>1023657</v>
      </c>
      <c r="J29" s="7" t="s">
        <v>1</v>
      </c>
      <c r="K29" s="8" t="str">
        <f t="shared" si="2"/>
        <v>ТТЦ-100-31</v>
      </c>
      <c r="L29" s="8">
        <v>100</v>
      </c>
      <c r="M29" s="8">
        <v>31</v>
      </c>
      <c r="N29" s="9" t="str">
        <f t="shared" si="3"/>
        <v>Транспортёр ТТЦ-100-31 (ц)</v>
      </c>
      <c r="O29" s="2">
        <f t="shared" si="6"/>
        <v>11543735.952</v>
      </c>
      <c r="P29" s="2">
        <f t="shared" si="7"/>
        <v>9234988.7615999989</v>
      </c>
      <c r="Q29" s="2">
        <v>1090678</v>
      </c>
    </row>
    <row r="30" spans="1:17" x14ac:dyDescent="0.35">
      <c r="A30" s="7" t="s">
        <v>0</v>
      </c>
      <c r="B30" s="8" t="str">
        <f t="shared" si="0"/>
        <v>ТТЦ-100-32</v>
      </c>
      <c r="C30" s="8">
        <v>100</v>
      </c>
      <c r="D30" s="8">
        <v>32</v>
      </c>
      <c r="E30" s="9" t="str">
        <f t="shared" si="1"/>
        <v>Транспортёр ТТЦ-100-32</v>
      </c>
      <c r="F30" s="2">
        <f t="shared" si="4"/>
        <v>11044255.823999999</v>
      </c>
      <c r="G30" s="2">
        <f t="shared" si="5"/>
        <v>8835404.6591999996</v>
      </c>
      <c r="H30" s="2">
        <v>1043486</v>
      </c>
      <c r="J30" s="7" t="s">
        <v>1</v>
      </c>
      <c r="K30" s="8" t="str">
        <f t="shared" si="2"/>
        <v>ТТЦ-100-32</v>
      </c>
      <c r="L30" s="8">
        <v>100</v>
      </c>
      <c r="M30" s="8">
        <v>32</v>
      </c>
      <c r="N30" s="9" t="str">
        <f t="shared" si="3"/>
        <v>Транспортёр ТТЦ-100-32 (ц)</v>
      </c>
      <c r="O30" s="2">
        <f t="shared" si="6"/>
        <v>11760453.936000001</v>
      </c>
      <c r="P30" s="2">
        <f t="shared" si="7"/>
        <v>9408363.1488000005</v>
      </c>
      <c r="Q30" s="2">
        <v>1111154</v>
      </c>
    </row>
    <row r="31" spans="1:17" x14ac:dyDescent="0.35">
      <c r="A31" s="7" t="s">
        <v>0</v>
      </c>
      <c r="B31" s="8" t="str">
        <f t="shared" si="0"/>
        <v>ТТЦ-100-33</v>
      </c>
      <c r="C31" s="8">
        <v>100</v>
      </c>
      <c r="D31" s="8">
        <v>33</v>
      </c>
      <c r="E31" s="9" t="str">
        <f t="shared" si="1"/>
        <v>Транспортёр ТТЦ-100-33</v>
      </c>
      <c r="F31" s="2">
        <f t="shared" si="4"/>
        <v>11254168.296</v>
      </c>
      <c r="G31" s="2">
        <f t="shared" si="5"/>
        <v>9003334.6368000004</v>
      </c>
      <c r="H31" s="2">
        <v>1063319</v>
      </c>
      <c r="J31" s="7" t="s">
        <v>1</v>
      </c>
      <c r="K31" s="8" t="str">
        <f t="shared" si="2"/>
        <v>ТТЦ-100-33</v>
      </c>
      <c r="L31" s="8">
        <v>100</v>
      </c>
      <c r="M31" s="8">
        <v>33</v>
      </c>
      <c r="N31" s="9" t="str">
        <f t="shared" si="3"/>
        <v>Транспортёр ТТЦ-100-33 (ц)</v>
      </c>
      <c r="O31" s="2">
        <f t="shared" si="6"/>
        <v>11976187.608000001</v>
      </c>
      <c r="P31" s="2">
        <f t="shared" si="7"/>
        <v>9580950.0864000004</v>
      </c>
      <c r="Q31" s="2">
        <v>1131537</v>
      </c>
    </row>
    <row r="32" spans="1:17" x14ac:dyDescent="0.35">
      <c r="A32" s="7" t="s">
        <v>0</v>
      </c>
      <c r="B32" s="8" t="str">
        <f t="shared" si="0"/>
        <v>ТТЦ-100-34</v>
      </c>
      <c r="C32" s="8">
        <v>100</v>
      </c>
      <c r="D32" s="8">
        <v>34</v>
      </c>
      <c r="E32" s="9" t="str">
        <f t="shared" si="1"/>
        <v>Транспортёр ТТЦ-100-34</v>
      </c>
      <c r="F32" s="2">
        <f t="shared" si="4"/>
        <v>11464049.015999999</v>
      </c>
      <c r="G32" s="2">
        <f t="shared" si="5"/>
        <v>9171239.2127999999</v>
      </c>
      <c r="H32" s="2">
        <v>1083149</v>
      </c>
      <c r="J32" s="7" t="s">
        <v>1</v>
      </c>
      <c r="K32" s="8" t="str">
        <f t="shared" si="2"/>
        <v>ТТЦ-100-34</v>
      </c>
      <c r="L32" s="8">
        <v>100</v>
      </c>
      <c r="M32" s="8">
        <v>34</v>
      </c>
      <c r="N32" s="9" t="str">
        <f t="shared" si="3"/>
        <v>Транспортёр ТТЦ-100-34 (ц)</v>
      </c>
      <c r="O32" s="2">
        <f t="shared" si="6"/>
        <v>12190936.968</v>
      </c>
      <c r="P32" s="2">
        <f t="shared" si="7"/>
        <v>9752749.5744000003</v>
      </c>
      <c r="Q32" s="2">
        <v>1151827</v>
      </c>
    </row>
    <row r="33" spans="1:17" x14ac:dyDescent="0.35">
      <c r="A33" s="7" t="s">
        <v>0</v>
      </c>
      <c r="B33" s="8" t="str">
        <f t="shared" si="0"/>
        <v>ТТЦ-100-35</v>
      </c>
      <c r="C33" s="8">
        <v>100</v>
      </c>
      <c r="D33" s="8">
        <v>35</v>
      </c>
      <c r="E33" s="9" t="str">
        <f t="shared" si="1"/>
        <v>Транспортёр ТТЦ-100-35</v>
      </c>
      <c r="F33" s="2">
        <f t="shared" si="4"/>
        <v>11673929.736000001</v>
      </c>
      <c r="G33" s="2">
        <f t="shared" si="5"/>
        <v>9339143.7888000011</v>
      </c>
      <c r="H33" s="2">
        <v>1102979</v>
      </c>
      <c r="J33" s="7" t="s">
        <v>1</v>
      </c>
      <c r="K33" s="8" t="str">
        <f t="shared" si="2"/>
        <v>ТТЦ-100-35</v>
      </c>
      <c r="L33" s="8">
        <v>100</v>
      </c>
      <c r="M33" s="8">
        <v>35</v>
      </c>
      <c r="N33" s="9" t="str">
        <f t="shared" si="3"/>
        <v>Транспортёр ТТЦ-100-35 (ц)</v>
      </c>
      <c r="O33" s="2">
        <f t="shared" si="6"/>
        <v>12406670.640000001</v>
      </c>
      <c r="P33" s="2">
        <f t="shared" si="7"/>
        <v>9925336.5120000001</v>
      </c>
      <c r="Q33" s="2">
        <v>1172210</v>
      </c>
    </row>
    <row r="34" spans="1:17" x14ac:dyDescent="0.35">
      <c r="A34" s="7" t="s">
        <v>0</v>
      </c>
      <c r="B34" s="8" t="str">
        <f t="shared" ref="B34:B58" si="8">CONCATENATE("ТТЦ-",C34,"-",D34)</f>
        <v>ТТЦ-100-36</v>
      </c>
      <c r="C34" s="8">
        <v>100</v>
      </c>
      <c r="D34" s="8">
        <v>36</v>
      </c>
      <c r="E34" s="9" t="str">
        <f t="shared" ref="E34:E58" si="9">CONCATENATE("Транспортёр ",B34)</f>
        <v>Транспортёр ТТЦ-100-36</v>
      </c>
      <c r="F34" s="2">
        <f t="shared" si="4"/>
        <v>11883831.624</v>
      </c>
      <c r="G34" s="2">
        <f t="shared" si="5"/>
        <v>9507065.2992000002</v>
      </c>
      <c r="H34" s="2">
        <v>1122811</v>
      </c>
      <c r="J34" s="7" t="s">
        <v>1</v>
      </c>
      <c r="K34" s="8" t="str">
        <f t="shared" ref="K34:K58" si="10">CONCATENATE("ТТЦ-",L34,"-",M34)</f>
        <v>ТТЦ-100-36</v>
      </c>
      <c r="L34" s="8">
        <v>100</v>
      </c>
      <c r="M34" s="8">
        <v>36</v>
      </c>
      <c r="N34" s="9" t="str">
        <f t="shared" ref="N34:N58" si="11">CONCATENATE("Транспортёр ",K34," (ц)")</f>
        <v>Транспортёр ТТЦ-100-36 (ц)</v>
      </c>
      <c r="O34" s="2">
        <f t="shared" si="6"/>
        <v>12622404.311999997</v>
      </c>
      <c r="P34" s="2">
        <f t="shared" si="7"/>
        <v>10097923.449599998</v>
      </c>
      <c r="Q34" s="2">
        <v>1192593</v>
      </c>
    </row>
    <row r="35" spans="1:17" x14ac:dyDescent="0.35">
      <c r="A35" s="7" t="s">
        <v>0</v>
      </c>
      <c r="B35" s="8" t="str">
        <f t="shared" si="8"/>
        <v>ТТЦ-100-37</v>
      </c>
      <c r="C35" s="8">
        <v>100</v>
      </c>
      <c r="D35" s="8">
        <v>37</v>
      </c>
      <c r="E35" s="9" t="str">
        <f t="shared" si="9"/>
        <v>Транспортёр ТТЦ-100-37</v>
      </c>
      <c r="F35" s="2">
        <f t="shared" si="4"/>
        <v>12093712.344000001</v>
      </c>
      <c r="G35" s="2">
        <f t="shared" si="5"/>
        <v>9674969.8751999997</v>
      </c>
      <c r="H35" s="2">
        <v>1142641</v>
      </c>
      <c r="J35" s="7" t="s">
        <v>1</v>
      </c>
      <c r="K35" s="8" t="str">
        <f t="shared" si="10"/>
        <v>ТТЦ-100-37</v>
      </c>
      <c r="L35" s="8">
        <v>100</v>
      </c>
      <c r="M35" s="8">
        <v>37</v>
      </c>
      <c r="N35" s="9" t="str">
        <f t="shared" si="11"/>
        <v>Транспортёр ТТЦ-100-37 (ц)</v>
      </c>
      <c r="O35" s="2">
        <f t="shared" si="6"/>
        <v>12832200.360000001</v>
      </c>
      <c r="P35" s="2">
        <f t="shared" si="7"/>
        <v>10265760.288000001</v>
      </c>
      <c r="Q35" s="2">
        <v>1212415</v>
      </c>
    </row>
    <row r="36" spans="1:17" x14ac:dyDescent="0.35">
      <c r="A36" s="7" t="s">
        <v>0</v>
      </c>
      <c r="B36" s="8" t="str">
        <f t="shared" si="8"/>
        <v>ТТЦ-100-38</v>
      </c>
      <c r="C36" s="8">
        <v>100</v>
      </c>
      <c r="D36" s="8">
        <v>38</v>
      </c>
      <c r="E36" s="9" t="str">
        <f t="shared" si="9"/>
        <v>Транспортёр ТТЦ-100-38</v>
      </c>
      <c r="F36" s="2">
        <f t="shared" si="4"/>
        <v>12303614.232000001</v>
      </c>
      <c r="G36" s="2">
        <f t="shared" si="5"/>
        <v>9842891.3856000006</v>
      </c>
      <c r="H36" s="2">
        <v>1162473</v>
      </c>
      <c r="J36" s="7" t="s">
        <v>1</v>
      </c>
      <c r="K36" s="8" t="str">
        <f t="shared" si="10"/>
        <v>ТТЦ-100-38</v>
      </c>
      <c r="L36" s="8">
        <v>100</v>
      </c>
      <c r="M36" s="8">
        <v>38</v>
      </c>
      <c r="N36" s="9" t="str">
        <f t="shared" si="11"/>
        <v>Транспортёр ТТЦ-100-38 (ц)</v>
      </c>
      <c r="O36" s="2">
        <f t="shared" si="6"/>
        <v>13052876.760000002</v>
      </c>
      <c r="P36" s="2">
        <f t="shared" si="7"/>
        <v>10442301.408000002</v>
      </c>
      <c r="Q36" s="2">
        <v>1233265</v>
      </c>
    </row>
    <row r="37" spans="1:17" x14ac:dyDescent="0.35">
      <c r="A37" s="7" t="s">
        <v>0</v>
      </c>
      <c r="B37" s="8" t="str">
        <f t="shared" si="8"/>
        <v>ТТЦ-100-39</v>
      </c>
      <c r="C37" s="8">
        <v>100</v>
      </c>
      <c r="D37" s="8">
        <v>39</v>
      </c>
      <c r="E37" s="9" t="str">
        <f t="shared" si="9"/>
        <v>Транспортёр ТТЦ-100-39</v>
      </c>
      <c r="F37" s="2">
        <f t="shared" si="4"/>
        <v>13599349.847999999</v>
      </c>
      <c r="G37" s="2">
        <f t="shared" si="5"/>
        <v>10879479.8784</v>
      </c>
      <c r="H37" s="2">
        <v>1284897</v>
      </c>
      <c r="J37" s="7" t="s">
        <v>1</v>
      </c>
      <c r="K37" s="8" t="str">
        <f t="shared" si="10"/>
        <v>ТТЦ-100-39</v>
      </c>
      <c r="L37" s="8">
        <v>100</v>
      </c>
      <c r="M37" s="8">
        <v>39</v>
      </c>
      <c r="N37" s="9" t="str">
        <f t="shared" si="11"/>
        <v>Транспортёр ТТЦ-100-39 (ц)</v>
      </c>
      <c r="O37" s="2">
        <f t="shared" si="6"/>
        <v>14509573.847999999</v>
      </c>
      <c r="P37" s="2">
        <f t="shared" si="7"/>
        <v>11607659.078399999</v>
      </c>
      <c r="Q37" s="2">
        <v>1370897</v>
      </c>
    </row>
    <row r="38" spans="1:17" x14ac:dyDescent="0.35">
      <c r="A38" s="7" t="s">
        <v>0</v>
      </c>
      <c r="B38" s="8" t="str">
        <f t="shared" si="8"/>
        <v>ТТЦ-100-40</v>
      </c>
      <c r="C38" s="8">
        <v>100</v>
      </c>
      <c r="D38" s="8">
        <v>40</v>
      </c>
      <c r="E38" s="9" t="str">
        <f t="shared" si="9"/>
        <v>Транспортёр ТТЦ-100-40</v>
      </c>
      <c r="F38" s="2">
        <f t="shared" si="4"/>
        <v>13809241.152000001</v>
      </c>
      <c r="G38" s="2">
        <f t="shared" si="5"/>
        <v>11047392.921600001</v>
      </c>
      <c r="H38" s="2">
        <v>1304728</v>
      </c>
      <c r="J38" s="7" t="s">
        <v>1</v>
      </c>
      <c r="K38" s="8" t="str">
        <f t="shared" si="10"/>
        <v>ТТЦ-100-40</v>
      </c>
      <c r="L38" s="8">
        <v>100</v>
      </c>
      <c r="M38" s="8">
        <v>40</v>
      </c>
      <c r="N38" s="9" t="str">
        <f t="shared" si="11"/>
        <v>Транспортёр ТТЦ-100-40 (ц)</v>
      </c>
      <c r="O38" s="2">
        <f t="shared" si="6"/>
        <v>14718385.583999999</v>
      </c>
      <c r="P38" s="2">
        <f t="shared" si="7"/>
        <v>11774708.4672</v>
      </c>
      <c r="Q38" s="2">
        <v>1390626</v>
      </c>
    </row>
    <row r="39" spans="1:17" x14ac:dyDescent="0.35">
      <c r="A39" s="7" t="s">
        <v>0</v>
      </c>
      <c r="B39" s="8" t="str">
        <f t="shared" si="8"/>
        <v>ТТЦ-100-41</v>
      </c>
      <c r="C39" s="8">
        <v>100</v>
      </c>
      <c r="D39" s="8">
        <v>41</v>
      </c>
      <c r="E39" s="9" t="str">
        <f t="shared" si="9"/>
        <v>Транспортёр ТТЦ-100-41</v>
      </c>
      <c r="F39" s="2">
        <f t="shared" si="4"/>
        <v>14019132.456</v>
      </c>
      <c r="G39" s="2">
        <f t="shared" si="5"/>
        <v>11215305.9648</v>
      </c>
      <c r="H39" s="2">
        <v>1324559</v>
      </c>
      <c r="J39" s="7" t="s">
        <v>1</v>
      </c>
      <c r="K39" s="8" t="str">
        <f t="shared" si="10"/>
        <v>ТТЦ-100-41</v>
      </c>
      <c r="L39" s="8">
        <v>100</v>
      </c>
      <c r="M39" s="8">
        <v>41</v>
      </c>
      <c r="N39" s="9" t="str">
        <f t="shared" si="11"/>
        <v>Транспортёр ТТЦ-100-41 (ц)</v>
      </c>
      <c r="O39" s="2">
        <f t="shared" si="6"/>
        <v>14934119.255999999</v>
      </c>
      <c r="P39" s="2">
        <f t="shared" si="7"/>
        <v>11947295.4048</v>
      </c>
      <c r="Q39" s="2">
        <v>1411009</v>
      </c>
    </row>
    <row r="40" spans="1:17" x14ac:dyDescent="0.35">
      <c r="A40" s="7" t="s">
        <v>0</v>
      </c>
      <c r="B40" s="8" t="str">
        <f t="shared" si="8"/>
        <v>ТТЦ-100-42</v>
      </c>
      <c r="C40" s="8">
        <v>100</v>
      </c>
      <c r="D40" s="8">
        <v>42</v>
      </c>
      <c r="E40" s="9" t="str">
        <f t="shared" si="9"/>
        <v>Транспортёр ТТЦ-100-42</v>
      </c>
      <c r="F40" s="2">
        <f t="shared" si="4"/>
        <v>14229023.760000002</v>
      </c>
      <c r="G40" s="2">
        <f t="shared" si="5"/>
        <v>11383219.008000001</v>
      </c>
      <c r="H40" s="2">
        <v>1344390</v>
      </c>
      <c r="J40" s="7" t="s">
        <v>1</v>
      </c>
      <c r="K40" s="8" t="str">
        <f t="shared" si="10"/>
        <v>ТТЦ-100-42</v>
      </c>
      <c r="L40" s="8">
        <v>100</v>
      </c>
      <c r="M40" s="8">
        <v>42</v>
      </c>
      <c r="N40" s="9" t="str">
        <f t="shared" si="11"/>
        <v>Транспортёр ТТЦ-100-42 (ц)</v>
      </c>
      <c r="O40" s="2">
        <f t="shared" si="6"/>
        <v>15148858.032000002</v>
      </c>
      <c r="P40" s="2">
        <f t="shared" si="7"/>
        <v>12119086.425600002</v>
      </c>
      <c r="Q40" s="2">
        <v>1431298</v>
      </c>
    </row>
    <row r="41" spans="1:17" x14ac:dyDescent="0.35">
      <c r="A41" s="7" t="s">
        <v>0</v>
      </c>
      <c r="B41" s="8" t="str">
        <f t="shared" si="8"/>
        <v>ТТЦ-100-43</v>
      </c>
      <c r="C41" s="8">
        <v>100</v>
      </c>
      <c r="D41" s="8">
        <v>43</v>
      </c>
      <c r="E41" s="9" t="str">
        <f t="shared" si="9"/>
        <v>Транспортёр ТТЦ-100-43</v>
      </c>
      <c r="F41" s="2">
        <f t="shared" si="4"/>
        <v>14438904.48</v>
      </c>
      <c r="G41" s="2">
        <f t="shared" si="5"/>
        <v>11551123.584000001</v>
      </c>
      <c r="H41" s="2">
        <v>1364220</v>
      </c>
      <c r="J41" s="7" t="s">
        <v>1</v>
      </c>
      <c r="K41" s="8" t="str">
        <f t="shared" si="10"/>
        <v>ТТЦ-100-43</v>
      </c>
      <c r="L41" s="8">
        <v>100</v>
      </c>
      <c r="M41" s="8">
        <v>43</v>
      </c>
      <c r="N41" s="9" t="str">
        <f t="shared" si="11"/>
        <v>Транспортёр ТТЦ-100-43 (ц)</v>
      </c>
      <c r="O41" s="2">
        <f t="shared" si="6"/>
        <v>15365586.600000001</v>
      </c>
      <c r="P41" s="2">
        <f t="shared" si="7"/>
        <v>12292469.280000001</v>
      </c>
      <c r="Q41" s="2">
        <v>1451775</v>
      </c>
    </row>
    <row r="42" spans="1:17" x14ac:dyDescent="0.35">
      <c r="A42" s="7" t="s">
        <v>0</v>
      </c>
      <c r="B42" s="8" t="str">
        <f t="shared" si="8"/>
        <v>ТТЦ-100-44</v>
      </c>
      <c r="C42" s="8">
        <v>100</v>
      </c>
      <c r="D42" s="8">
        <v>44</v>
      </c>
      <c r="E42" s="9" t="str">
        <f t="shared" si="9"/>
        <v>Транспортёр ТТЦ-100-44</v>
      </c>
      <c r="F42" s="2">
        <f t="shared" si="4"/>
        <v>14648806.368000001</v>
      </c>
      <c r="G42" s="2">
        <f t="shared" si="5"/>
        <v>11719045.0944</v>
      </c>
      <c r="H42" s="2">
        <v>1384052</v>
      </c>
      <c r="J42" s="7" t="s">
        <v>1</v>
      </c>
      <c r="K42" s="8" t="str">
        <f t="shared" si="10"/>
        <v>ТТЦ-100-44</v>
      </c>
      <c r="L42" s="8">
        <v>100</v>
      </c>
      <c r="M42" s="8">
        <v>44</v>
      </c>
      <c r="N42" s="9" t="str">
        <f t="shared" si="11"/>
        <v>Транспортёр ТТЦ-100-44 (ц)</v>
      </c>
      <c r="O42" s="2">
        <f t="shared" si="6"/>
        <v>15580325.375999998</v>
      </c>
      <c r="P42" s="2">
        <f t="shared" si="7"/>
        <v>12464260.300799999</v>
      </c>
      <c r="Q42" s="2">
        <v>1472064</v>
      </c>
    </row>
    <row r="43" spans="1:17" x14ac:dyDescent="0.35">
      <c r="A43" s="7" t="s">
        <v>0</v>
      </c>
      <c r="B43" s="8" t="str">
        <f t="shared" si="8"/>
        <v>ТТЦ-100-45</v>
      </c>
      <c r="C43" s="8">
        <v>100</v>
      </c>
      <c r="D43" s="8">
        <v>45</v>
      </c>
      <c r="E43" s="9" t="str">
        <f t="shared" si="9"/>
        <v>Транспортёр ТТЦ-100-45</v>
      </c>
      <c r="F43" s="2">
        <f t="shared" si="4"/>
        <v>14858665.92</v>
      </c>
      <c r="G43" s="2">
        <f t="shared" si="5"/>
        <v>11886932.736</v>
      </c>
      <c r="H43" s="2">
        <v>1403880</v>
      </c>
      <c r="J43" s="7" t="s">
        <v>1</v>
      </c>
      <c r="K43" s="8" t="str">
        <f t="shared" si="10"/>
        <v>ТТЦ-100-45</v>
      </c>
      <c r="L43" s="8">
        <v>100</v>
      </c>
      <c r="M43" s="8">
        <v>45</v>
      </c>
      <c r="N43" s="9" t="str">
        <f t="shared" si="11"/>
        <v>Транспортёр ТТЦ-100-45 (ц)</v>
      </c>
      <c r="O43" s="2">
        <f t="shared" si="6"/>
        <v>15796059.047999999</v>
      </c>
      <c r="P43" s="2">
        <f t="shared" si="7"/>
        <v>12636847.238399999</v>
      </c>
      <c r="Q43" s="2">
        <v>1492447</v>
      </c>
    </row>
    <row r="44" spans="1:17" x14ac:dyDescent="0.35">
      <c r="A44" s="7" t="s">
        <v>0</v>
      </c>
      <c r="B44" s="8" t="str">
        <f t="shared" si="8"/>
        <v>ТТЦ-100-46</v>
      </c>
      <c r="C44" s="8">
        <v>100</v>
      </c>
      <c r="D44" s="8">
        <v>46</v>
      </c>
      <c r="E44" s="9" t="str">
        <f t="shared" si="9"/>
        <v>Транспортёр ТТЦ-100-46</v>
      </c>
      <c r="F44" s="2">
        <f t="shared" si="4"/>
        <v>15068578.392000001</v>
      </c>
      <c r="G44" s="2">
        <f t="shared" si="5"/>
        <v>12054862.7136</v>
      </c>
      <c r="H44" s="2">
        <v>1423713</v>
      </c>
      <c r="J44" s="7" t="s">
        <v>1</v>
      </c>
      <c r="K44" s="8" t="str">
        <f t="shared" si="10"/>
        <v>ТТЦ-100-46</v>
      </c>
      <c r="L44" s="8">
        <v>100</v>
      </c>
      <c r="M44" s="8">
        <v>46</v>
      </c>
      <c r="N44" s="9" t="str">
        <f t="shared" si="11"/>
        <v>Транспортёр ТТЦ-100-46 (ц)</v>
      </c>
      <c r="O44" s="2">
        <f t="shared" si="6"/>
        <v>16011792.719999999</v>
      </c>
      <c r="P44" s="2">
        <f t="shared" si="7"/>
        <v>12809434.175999999</v>
      </c>
      <c r="Q44" s="2">
        <v>1512830</v>
      </c>
    </row>
    <row r="45" spans="1:17" x14ac:dyDescent="0.35">
      <c r="A45" s="7" t="s">
        <v>0</v>
      </c>
      <c r="B45" s="8" t="str">
        <f t="shared" si="8"/>
        <v>ТТЦ-100-47</v>
      </c>
      <c r="C45" s="8">
        <v>100</v>
      </c>
      <c r="D45" s="8">
        <v>47</v>
      </c>
      <c r="E45" s="9" t="str">
        <f t="shared" si="9"/>
        <v>Транспортёр ТТЦ-100-47</v>
      </c>
      <c r="F45" s="2">
        <f t="shared" si="4"/>
        <v>15278469.695999999</v>
      </c>
      <c r="G45" s="2">
        <f t="shared" si="5"/>
        <v>12222775.7568</v>
      </c>
      <c r="H45" s="2">
        <v>1443544</v>
      </c>
      <c r="J45" s="7" t="s">
        <v>1</v>
      </c>
      <c r="K45" s="8" t="str">
        <f t="shared" si="10"/>
        <v>ТТЦ-100-47</v>
      </c>
      <c r="L45" s="8">
        <v>100</v>
      </c>
      <c r="M45" s="8">
        <v>47</v>
      </c>
      <c r="N45" s="9" t="str">
        <f t="shared" si="11"/>
        <v>Транспортёр ТТЦ-100-47 (ц)</v>
      </c>
      <c r="O45" s="2">
        <f t="shared" si="6"/>
        <v>16227526.392000001</v>
      </c>
      <c r="P45" s="2">
        <f t="shared" si="7"/>
        <v>12982021.113600001</v>
      </c>
      <c r="Q45" s="2">
        <v>1533213</v>
      </c>
    </row>
    <row r="46" spans="1:17" x14ac:dyDescent="0.35">
      <c r="A46" s="7" t="s">
        <v>0</v>
      </c>
      <c r="B46" s="8" t="str">
        <f t="shared" si="8"/>
        <v>ТТЦ-100-48</v>
      </c>
      <c r="C46" s="8">
        <v>100</v>
      </c>
      <c r="D46" s="8">
        <v>48</v>
      </c>
      <c r="E46" s="9" t="str">
        <f t="shared" si="9"/>
        <v>Транспортёр ТТЦ-100-48</v>
      </c>
      <c r="F46" s="2">
        <f t="shared" si="4"/>
        <v>16068173.688000001</v>
      </c>
      <c r="G46" s="2">
        <f t="shared" si="5"/>
        <v>12854538.9504</v>
      </c>
      <c r="H46" s="2">
        <v>1518157</v>
      </c>
      <c r="J46" s="7" t="s">
        <v>1</v>
      </c>
      <c r="K46" s="8" t="str">
        <f t="shared" si="10"/>
        <v>ТТЦ-100-48</v>
      </c>
      <c r="L46" s="8">
        <v>100</v>
      </c>
      <c r="M46" s="8">
        <v>48</v>
      </c>
      <c r="N46" s="9" t="str">
        <f t="shared" si="11"/>
        <v>Транспортёр ТТЦ-100-48 (ц)</v>
      </c>
      <c r="O46" s="2">
        <f t="shared" si="6"/>
        <v>17105310.432000004</v>
      </c>
      <c r="P46" s="2">
        <f t="shared" si="7"/>
        <v>13684248.345600002</v>
      </c>
      <c r="Q46" s="2">
        <v>1616148</v>
      </c>
    </row>
    <row r="47" spans="1:17" x14ac:dyDescent="0.35">
      <c r="A47" s="7" t="s">
        <v>0</v>
      </c>
      <c r="B47" s="8" t="str">
        <f t="shared" si="8"/>
        <v>ТТЦ-100-49</v>
      </c>
      <c r="C47" s="8">
        <v>100</v>
      </c>
      <c r="D47" s="8">
        <v>49</v>
      </c>
      <c r="E47" s="9" t="str">
        <f t="shared" si="9"/>
        <v>Транспортёр ТТЦ-100-49</v>
      </c>
      <c r="F47" s="2">
        <f t="shared" si="4"/>
        <v>16278043.824000001</v>
      </c>
      <c r="G47" s="2">
        <f t="shared" si="5"/>
        <v>13022435.0592</v>
      </c>
      <c r="H47" s="2">
        <v>1537986</v>
      </c>
      <c r="J47" s="7" t="s">
        <v>1</v>
      </c>
      <c r="K47" s="8" t="str">
        <f t="shared" si="10"/>
        <v>ТТЦ-100-49</v>
      </c>
      <c r="L47" s="8">
        <v>100</v>
      </c>
      <c r="M47" s="8">
        <v>49</v>
      </c>
      <c r="N47" s="9" t="str">
        <f t="shared" si="11"/>
        <v>Транспортёр ТТЦ-100-49 (ц)</v>
      </c>
      <c r="O47" s="2">
        <f t="shared" si="6"/>
        <v>17315106.48</v>
      </c>
      <c r="P47" s="2">
        <f t="shared" si="7"/>
        <v>13852085.184</v>
      </c>
      <c r="Q47" s="2">
        <v>1635970</v>
      </c>
    </row>
    <row r="48" spans="1:17" x14ac:dyDescent="0.35">
      <c r="A48" s="7" t="s">
        <v>0</v>
      </c>
      <c r="B48" s="8" t="str">
        <f t="shared" si="8"/>
        <v>ТТЦ-100-50</v>
      </c>
      <c r="C48" s="8">
        <v>100</v>
      </c>
      <c r="D48" s="8">
        <v>50</v>
      </c>
      <c r="E48" s="9" t="str">
        <f t="shared" si="9"/>
        <v>Транспортёр ТТЦ-100-50</v>
      </c>
      <c r="F48" s="2">
        <f t="shared" si="4"/>
        <v>16487945.712000001</v>
      </c>
      <c r="G48" s="2">
        <f t="shared" si="5"/>
        <v>13190356.569600001</v>
      </c>
      <c r="H48" s="2">
        <v>1557818</v>
      </c>
      <c r="J48" s="7" t="s">
        <v>1</v>
      </c>
      <c r="K48" s="8" t="str">
        <f t="shared" si="10"/>
        <v>ТТЦ-100-50</v>
      </c>
      <c r="L48" s="8">
        <v>100</v>
      </c>
      <c r="M48" s="8">
        <v>50</v>
      </c>
      <c r="N48" s="9" t="str">
        <f t="shared" si="11"/>
        <v>Транспортёр ТТЦ-100-50 (ц)</v>
      </c>
      <c r="O48" s="2">
        <f t="shared" si="6"/>
        <v>17535782.880000003</v>
      </c>
      <c r="P48" s="2">
        <f t="shared" si="7"/>
        <v>14028626.304000001</v>
      </c>
      <c r="Q48" s="2">
        <v>1656820</v>
      </c>
    </row>
    <row r="49" spans="1:17" x14ac:dyDescent="0.35">
      <c r="A49" s="7" t="s">
        <v>0</v>
      </c>
      <c r="B49" s="8" t="str">
        <f t="shared" si="8"/>
        <v>ТТЦ-100-51</v>
      </c>
      <c r="C49" s="8">
        <v>100</v>
      </c>
      <c r="D49" s="8">
        <v>51</v>
      </c>
      <c r="E49" s="9" t="str">
        <f t="shared" si="9"/>
        <v>Транспортёр ТТЦ-100-51</v>
      </c>
      <c r="F49" s="2">
        <f t="shared" si="4"/>
        <v>16697826.432000004</v>
      </c>
      <c r="G49" s="2">
        <f t="shared" si="5"/>
        <v>13358261.145600002</v>
      </c>
      <c r="H49" s="2">
        <v>1577648</v>
      </c>
      <c r="J49" s="7" t="s">
        <v>1</v>
      </c>
      <c r="K49" s="8" t="str">
        <f t="shared" si="10"/>
        <v>ТТЦ-100-51</v>
      </c>
      <c r="L49" s="8">
        <v>100</v>
      </c>
      <c r="M49" s="8">
        <v>51</v>
      </c>
      <c r="N49" s="9" t="str">
        <f t="shared" si="11"/>
        <v>Транспортёр ТТЦ-100-51 (ц)</v>
      </c>
      <c r="O49" s="2">
        <f t="shared" si="6"/>
        <v>17745578.927999999</v>
      </c>
      <c r="P49" s="2">
        <f t="shared" si="7"/>
        <v>14196463.1424</v>
      </c>
      <c r="Q49" s="2">
        <v>1676642</v>
      </c>
    </row>
    <row r="50" spans="1:17" x14ac:dyDescent="0.35">
      <c r="A50" s="7" t="s">
        <v>0</v>
      </c>
      <c r="B50" s="8" t="str">
        <f t="shared" si="8"/>
        <v>ТТЦ-100-52</v>
      </c>
      <c r="C50" s="8">
        <v>100</v>
      </c>
      <c r="D50" s="8">
        <v>52</v>
      </c>
      <c r="E50" s="9" t="str">
        <f t="shared" si="9"/>
        <v>Транспортёр ТТЦ-100-52</v>
      </c>
      <c r="F50" s="2">
        <f t="shared" si="4"/>
        <v>16907728.32</v>
      </c>
      <c r="G50" s="2">
        <f t="shared" si="5"/>
        <v>13526182.655999999</v>
      </c>
      <c r="H50" s="2">
        <v>1597480</v>
      </c>
      <c r="J50" s="7" t="s">
        <v>1</v>
      </c>
      <c r="K50" s="8" t="str">
        <f t="shared" si="10"/>
        <v>ТТЦ-100-52</v>
      </c>
      <c r="L50" s="8">
        <v>100</v>
      </c>
      <c r="M50" s="8">
        <v>52</v>
      </c>
      <c r="N50" s="9" t="str">
        <f t="shared" si="11"/>
        <v>Транспортёр ТТЦ-100-52 (ц)</v>
      </c>
      <c r="O50" s="2">
        <f t="shared" si="6"/>
        <v>17968245.120000001</v>
      </c>
      <c r="P50" s="2">
        <f t="shared" si="7"/>
        <v>14374596.096000001</v>
      </c>
      <c r="Q50" s="2">
        <v>1697680</v>
      </c>
    </row>
    <row r="51" spans="1:17" x14ac:dyDescent="0.35">
      <c r="A51" s="7" t="s">
        <v>0</v>
      </c>
      <c r="B51" s="8" t="str">
        <f t="shared" si="8"/>
        <v>ТТЦ-100-53</v>
      </c>
      <c r="C51" s="8">
        <v>100</v>
      </c>
      <c r="D51" s="8">
        <v>53</v>
      </c>
      <c r="E51" s="9" t="str">
        <f t="shared" si="9"/>
        <v>Транспортёр ТТЦ-100-53</v>
      </c>
      <c r="F51" s="2">
        <f t="shared" si="4"/>
        <v>17117598.456</v>
      </c>
      <c r="G51" s="2">
        <f t="shared" si="5"/>
        <v>13694078.764800001</v>
      </c>
      <c r="H51" s="2">
        <v>1617309</v>
      </c>
      <c r="J51" s="7" t="s">
        <v>1</v>
      </c>
      <c r="K51" s="8" t="str">
        <f t="shared" si="10"/>
        <v>ТТЦ-100-53</v>
      </c>
      <c r="L51" s="8">
        <v>100</v>
      </c>
      <c r="M51" s="8">
        <v>53</v>
      </c>
      <c r="N51" s="9" t="str">
        <f t="shared" si="11"/>
        <v>Транспортёр ТТЦ-100-53 (ц)</v>
      </c>
      <c r="O51" s="2">
        <f t="shared" si="6"/>
        <v>18177046.272000004</v>
      </c>
      <c r="P51" s="2">
        <f t="shared" si="7"/>
        <v>14541637.017600002</v>
      </c>
      <c r="Q51" s="2">
        <v>1717408</v>
      </c>
    </row>
    <row r="52" spans="1:17" x14ac:dyDescent="0.35">
      <c r="A52" s="7" t="s">
        <v>0</v>
      </c>
      <c r="B52" s="8" t="str">
        <f t="shared" si="8"/>
        <v>ТТЦ-100-54</v>
      </c>
      <c r="C52" s="8">
        <v>100</v>
      </c>
      <c r="D52" s="8">
        <v>54</v>
      </c>
      <c r="E52" s="9" t="str">
        <f t="shared" si="9"/>
        <v>Транспортёр ТТЦ-100-54</v>
      </c>
      <c r="F52" s="2">
        <f t="shared" si="4"/>
        <v>17327489.760000002</v>
      </c>
      <c r="G52" s="2">
        <f t="shared" si="5"/>
        <v>13861991.808000002</v>
      </c>
      <c r="H52" s="2">
        <v>1637140</v>
      </c>
      <c r="J52" s="7" t="s">
        <v>1</v>
      </c>
      <c r="K52" s="8" t="str">
        <f t="shared" si="10"/>
        <v>ТТЦ-100-54</v>
      </c>
      <c r="L52" s="8">
        <v>100</v>
      </c>
      <c r="M52" s="8">
        <v>54</v>
      </c>
      <c r="N52" s="9" t="str">
        <f t="shared" si="11"/>
        <v>Транспортёр ТТЦ-100-54 (ц)</v>
      </c>
      <c r="O52" s="2">
        <f t="shared" si="6"/>
        <v>18391795.632000003</v>
      </c>
      <c r="P52" s="2">
        <f t="shared" si="7"/>
        <v>14713436.505600002</v>
      </c>
      <c r="Q52" s="2">
        <v>1737698</v>
      </c>
    </row>
    <row r="53" spans="1:17" x14ac:dyDescent="0.35">
      <c r="A53" s="7" t="s">
        <v>0</v>
      </c>
      <c r="B53" s="8" t="str">
        <f t="shared" si="8"/>
        <v>ТТЦ-100-55</v>
      </c>
      <c r="C53" s="8">
        <v>100</v>
      </c>
      <c r="D53" s="8">
        <v>55</v>
      </c>
      <c r="E53" s="9" t="str">
        <f t="shared" si="9"/>
        <v>Транспортёр ТТЦ-100-55</v>
      </c>
      <c r="F53" s="2">
        <f t="shared" si="4"/>
        <v>17537370.48</v>
      </c>
      <c r="G53" s="2">
        <f t="shared" si="5"/>
        <v>14029896.384</v>
      </c>
      <c r="H53" s="2">
        <v>1656970</v>
      </c>
      <c r="J53" s="7" t="s">
        <v>1</v>
      </c>
      <c r="K53" s="8" t="str">
        <f t="shared" si="10"/>
        <v>ТТЦ-100-55</v>
      </c>
      <c r="L53" s="8">
        <v>100</v>
      </c>
      <c r="M53" s="8">
        <v>55</v>
      </c>
      <c r="N53" s="9" t="str">
        <f t="shared" si="11"/>
        <v>Транспортёр ТТЦ-100-55 (ц)</v>
      </c>
      <c r="O53" s="2">
        <f t="shared" si="6"/>
        <v>18607529.303999998</v>
      </c>
      <c r="P53" s="2">
        <f t="shared" si="7"/>
        <v>14886023.443199998</v>
      </c>
      <c r="Q53" s="2">
        <v>1758081</v>
      </c>
    </row>
    <row r="54" spans="1:17" x14ac:dyDescent="0.35">
      <c r="A54" s="7" t="s">
        <v>0</v>
      </c>
      <c r="B54" s="8" t="str">
        <f t="shared" si="8"/>
        <v>ТТЦ-100-56</v>
      </c>
      <c r="C54" s="8">
        <v>100</v>
      </c>
      <c r="D54" s="8">
        <v>56</v>
      </c>
      <c r="E54" s="9" t="str">
        <f t="shared" si="9"/>
        <v>Транспортёр ТТЦ-100-56</v>
      </c>
      <c r="F54" s="2">
        <f t="shared" si="4"/>
        <v>17747261.784000002</v>
      </c>
      <c r="G54" s="2">
        <f t="shared" si="5"/>
        <v>14197809.427200001</v>
      </c>
      <c r="H54" s="2">
        <v>1676801</v>
      </c>
      <c r="J54" s="7" t="s">
        <v>1</v>
      </c>
      <c r="K54" s="8" t="str">
        <f t="shared" si="10"/>
        <v>ТТЦ-100-56</v>
      </c>
      <c r="L54" s="8">
        <v>100</v>
      </c>
      <c r="M54" s="8">
        <v>56</v>
      </c>
      <c r="N54" s="9" t="str">
        <f t="shared" si="11"/>
        <v>Транспортёр ТТЦ-100-56 (ц)</v>
      </c>
      <c r="O54" s="2">
        <f t="shared" si="6"/>
        <v>18822268.079999998</v>
      </c>
      <c r="P54" s="2">
        <f t="shared" si="7"/>
        <v>15057814.464</v>
      </c>
      <c r="Q54" s="2">
        <v>1778370</v>
      </c>
    </row>
    <row r="55" spans="1:17" x14ac:dyDescent="0.35">
      <c r="A55" s="7" t="s">
        <v>0</v>
      </c>
      <c r="B55" s="8" t="str">
        <f t="shared" si="8"/>
        <v>ТТЦ-100-57</v>
      </c>
      <c r="C55" s="8">
        <v>100</v>
      </c>
      <c r="D55" s="8">
        <v>57</v>
      </c>
      <c r="E55" s="9" t="str">
        <f t="shared" si="9"/>
        <v>Транспортёр ТТЦ-100-57</v>
      </c>
      <c r="F55" s="2">
        <f t="shared" si="4"/>
        <v>17957163.672000002</v>
      </c>
      <c r="G55" s="2">
        <f t="shared" si="5"/>
        <v>14365730.937600002</v>
      </c>
      <c r="H55" s="2">
        <v>1696633</v>
      </c>
      <c r="J55" s="7" t="s">
        <v>1</v>
      </c>
      <c r="K55" s="8" t="str">
        <f t="shared" si="10"/>
        <v>ТТЦ-100-57</v>
      </c>
      <c r="L55" s="8">
        <v>100</v>
      </c>
      <c r="M55" s="8">
        <v>57</v>
      </c>
      <c r="N55" s="9" t="str">
        <f t="shared" si="11"/>
        <v>Транспортёр ТТЦ-100-57 (ц)</v>
      </c>
      <c r="O55" s="2">
        <f t="shared" si="6"/>
        <v>19038996.647999998</v>
      </c>
      <c r="P55" s="2">
        <f t="shared" si="7"/>
        <v>15231197.318399999</v>
      </c>
      <c r="Q55" s="2">
        <v>1798847</v>
      </c>
    </row>
    <row r="56" spans="1:17" x14ac:dyDescent="0.35">
      <c r="A56" s="7" t="s">
        <v>0</v>
      </c>
      <c r="B56" s="8" t="str">
        <f t="shared" si="8"/>
        <v>ТТЦ-100-58</v>
      </c>
      <c r="C56" s="8">
        <v>100</v>
      </c>
      <c r="D56" s="8">
        <v>58</v>
      </c>
      <c r="E56" s="9" t="str">
        <f t="shared" si="9"/>
        <v>Транспортёр ТТЦ-100-58</v>
      </c>
      <c r="F56" s="2">
        <f t="shared" si="4"/>
        <v>18167065.560000002</v>
      </c>
      <c r="G56" s="2">
        <f t="shared" si="5"/>
        <v>14533652.448000003</v>
      </c>
      <c r="H56" s="2">
        <v>1716465</v>
      </c>
      <c r="J56" s="7" t="s">
        <v>1</v>
      </c>
      <c r="K56" s="8" t="str">
        <f t="shared" si="10"/>
        <v>ТТЦ-100-58</v>
      </c>
      <c r="L56" s="8">
        <v>100</v>
      </c>
      <c r="M56" s="8">
        <v>58</v>
      </c>
      <c r="N56" s="9" t="str">
        <f t="shared" si="11"/>
        <v>Транспортёр ТТЦ-100-58 (ц)</v>
      </c>
      <c r="O56" s="2">
        <f t="shared" si="6"/>
        <v>19253735.423999999</v>
      </c>
      <c r="P56" s="2">
        <f t="shared" si="7"/>
        <v>15402988.339199999</v>
      </c>
      <c r="Q56" s="2">
        <v>1819136</v>
      </c>
    </row>
    <row r="57" spans="1:17" x14ac:dyDescent="0.35">
      <c r="A57" s="7" t="s">
        <v>0</v>
      </c>
      <c r="B57" s="8" t="str">
        <f t="shared" si="8"/>
        <v>ТТЦ-100-59</v>
      </c>
      <c r="C57" s="8">
        <v>100</v>
      </c>
      <c r="D57" s="8">
        <v>59</v>
      </c>
      <c r="E57" s="9" t="str">
        <f t="shared" si="9"/>
        <v>Транспортёр ТТЦ-100-59</v>
      </c>
      <c r="F57" s="2">
        <f t="shared" si="4"/>
        <v>18376925.112000003</v>
      </c>
      <c r="G57" s="2">
        <f t="shared" si="5"/>
        <v>14701540.089600002</v>
      </c>
      <c r="H57" s="2">
        <v>1736293</v>
      </c>
      <c r="J57" s="7" t="s">
        <v>1</v>
      </c>
      <c r="K57" s="8" t="str">
        <f t="shared" si="10"/>
        <v>ТТЦ-100-59</v>
      </c>
      <c r="L57" s="8">
        <v>100</v>
      </c>
      <c r="M57" s="8">
        <v>59</v>
      </c>
      <c r="N57" s="9" t="str">
        <f t="shared" si="11"/>
        <v>Транспортёр ТТЦ-100-59 (ц)</v>
      </c>
      <c r="O57" s="2">
        <f t="shared" si="6"/>
        <v>19469469.096000001</v>
      </c>
      <c r="P57" s="2">
        <f t="shared" si="7"/>
        <v>15575575.276799999</v>
      </c>
      <c r="Q57" s="2">
        <v>1839519</v>
      </c>
    </row>
    <row r="58" spans="1:17" x14ac:dyDescent="0.35">
      <c r="A58" s="7" t="s">
        <v>0</v>
      </c>
      <c r="B58" s="8" t="str">
        <f t="shared" si="8"/>
        <v>ТТЦ-100-60</v>
      </c>
      <c r="C58" s="8">
        <v>100</v>
      </c>
      <c r="D58" s="8">
        <v>60</v>
      </c>
      <c r="E58" s="9" t="str">
        <f t="shared" si="9"/>
        <v>Транспортёр ТТЦ-100-60</v>
      </c>
      <c r="F58" s="2">
        <f t="shared" si="4"/>
        <v>18586837.583999999</v>
      </c>
      <c r="G58" s="2">
        <f t="shared" si="5"/>
        <v>14869470.067199999</v>
      </c>
      <c r="H58" s="2">
        <v>1756126</v>
      </c>
      <c r="J58" s="7" t="s">
        <v>1</v>
      </c>
      <c r="K58" s="8" t="str">
        <f t="shared" si="10"/>
        <v>ТТЦ-100-60</v>
      </c>
      <c r="L58" s="8">
        <v>100</v>
      </c>
      <c r="M58" s="8">
        <v>60</v>
      </c>
      <c r="N58" s="9" t="str">
        <f t="shared" si="11"/>
        <v>Транспортёр ТТЦ-100-60 (ц)</v>
      </c>
      <c r="O58" s="2">
        <f t="shared" si="6"/>
        <v>19678280.832000002</v>
      </c>
      <c r="P58" s="2">
        <f t="shared" si="7"/>
        <v>15742624.665600002</v>
      </c>
      <c r="Q58" s="2">
        <v>1859248</v>
      </c>
    </row>
  </sheetData>
  <sheetProtection password="CC69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ТГ50</vt:lpstr>
      <vt:lpstr>ТГ100</vt:lpstr>
      <vt:lpstr>ТТЦ50</vt:lpstr>
      <vt:lpstr>ТТЦ100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Светлячендра Узпопкович</dc:creator>
  <cp:lastModifiedBy>Rus</cp:lastModifiedBy>
  <dcterms:created xsi:type="dcterms:W3CDTF">2021-01-15T13:27:56Z</dcterms:created>
  <dcterms:modified xsi:type="dcterms:W3CDTF">2023-03-14T10:33:09Z</dcterms:modified>
</cp:coreProperties>
</file>